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24226"/>
  <mc:AlternateContent xmlns:mc="http://schemas.openxmlformats.org/markup-compatibility/2006">
    <mc:Choice Requires="x15">
      <x15ac:absPath xmlns:x15ac="http://schemas.microsoft.com/office/spreadsheetml/2010/11/ac" url="C:\Users\diana.sanchez\Documents\OAP\PROFESIONAL ESPECIALIZADO GRADO 13\INDICADORES 2024\INDICADORES I TRIM\"/>
    </mc:Choice>
  </mc:AlternateContent>
  <xr:revisionPtr revIDLastSave="0" documentId="13_ncr:1_{323AC482-6848-41FE-B53C-BF7AF313B057}" xr6:coauthVersionLast="47" xr6:coauthVersionMax="47" xr10:uidLastSave="{00000000-0000-0000-0000-000000000000}"/>
  <bookViews>
    <workbookView showSheetTabs="0" xWindow="-120" yWindow="-120" windowWidth="29040" windowHeight="15840" tabRatio="458" xr2:uid="{00000000-000D-0000-FFFF-FFFF00000000}"/>
  </bookViews>
  <sheets>
    <sheet name="Portada" sheetId="11" r:id="rId1"/>
    <sheet name="Dashboard" sheetId="7" r:id="rId2"/>
    <sheet name="Datos" sheetId="4" r:id="rId3"/>
    <sheet name="Instrucciones" sheetId="5" r:id="rId4"/>
    <sheet name="Hoja7" sheetId="14" state="hidden" r:id="rId5"/>
    <sheet name="Análisis" sheetId="6" state="hidden" r:id="rId6"/>
  </sheets>
  <definedNames>
    <definedName name="_xlnm._FilterDatabase" localSheetId="2" hidden="1">Datos!$A$3:$XEW$37</definedName>
    <definedName name="_xlnm.Print_Area" localSheetId="1">Dashboard!$A$1:$R$46</definedName>
    <definedName name="_xlnm.Print_Area" localSheetId="2">Datos!$A$3:$W$49</definedName>
    <definedName name="SegmentaciónDeDatos_CLASE">#N/A</definedName>
    <definedName name="SegmentaciónDeDatos_GRUPO">#N/A</definedName>
    <definedName name="SegmentaciónDeDatos_Tipo">#N/A</definedName>
    <definedName name="_xlnm.Print_Titles" localSheetId="2">Datos!$3:$3</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4" l="1"/>
  <c r="S31" i="4" l="1"/>
  <c r="S32" i="4" l="1"/>
  <c r="S24" i="4" l="1"/>
  <c r="S21" i="4" l="1"/>
  <c r="S19" i="4"/>
  <c r="S17" i="4" l="1"/>
  <c r="S7" i="4"/>
  <c r="S5" i="4"/>
  <c r="S4" i="4"/>
  <c r="S33" i="4"/>
  <c r="S9" i="4"/>
  <c r="F13" i="6"/>
  <c r="I14" i="6"/>
  <c r="L12" i="6"/>
  <c r="I13" i="6"/>
  <c r="C12" i="6"/>
  <c r="F15" i="6"/>
  <c r="C1" i="6"/>
  <c r="C13" i="6"/>
  <c r="F12" i="6"/>
  <c r="L13" i="6"/>
  <c r="I15" i="6"/>
  <c r="I12" i="6"/>
  <c r="F14" i="6"/>
  <c r="I16" i="6" l="1"/>
  <c r="C14" i="6"/>
  <c r="L14" i="6"/>
  <c r="S29" i="4" l="1"/>
  <c r="S25" i="4" l="1"/>
  <c r="S23" i="4" l="1"/>
  <c r="S22" i="4" l="1"/>
  <c r="S16" i="4" l="1"/>
  <c r="S15" i="4" l="1"/>
  <c r="S14" i="4"/>
  <c r="S12" i="4" l="1"/>
  <c r="S11" i="4"/>
  <c r="S6" i="4"/>
  <c r="S8" i="4"/>
</calcChain>
</file>

<file path=xl/sharedStrings.xml><?xml version="1.0" encoding="utf-8"?>
<sst xmlns="http://schemas.openxmlformats.org/spreadsheetml/2006/main" count="690" uniqueCount="350">
  <si>
    <t>N°</t>
  </si>
  <si>
    <t>PROCESO</t>
  </si>
  <si>
    <t>OBJETIVO DEL PROCESO</t>
  </si>
  <si>
    <t>SIGLA</t>
  </si>
  <si>
    <t>GRUPO</t>
  </si>
  <si>
    <t>CÓDIGO INDICADOR</t>
  </si>
  <si>
    <t>FECHA DE CREACIÓN DEL INDICADOR</t>
  </si>
  <si>
    <t>NOMBRE DEL INDICADOR</t>
  </si>
  <si>
    <t>CLASE</t>
  </si>
  <si>
    <t>FÓRMULA DE CÁLCULO</t>
  </si>
  <si>
    <t>UNIDAD DE MEDIDA</t>
  </si>
  <si>
    <t xml:space="preserve">ORIENTACIÓN </t>
  </si>
  <si>
    <t>Crítico</t>
  </si>
  <si>
    <t xml:space="preserve">Con riesgo </t>
  </si>
  <si>
    <t xml:space="preserve">Sobresaliente </t>
  </si>
  <si>
    <t>META</t>
  </si>
  <si>
    <t>LÍNEA BASE</t>
  </si>
  <si>
    <t>RESULTADO</t>
  </si>
  <si>
    <t>SEMAFORO</t>
  </si>
  <si>
    <t>ORIGEN DE LOS DATOS</t>
  </si>
  <si>
    <t>RESPONSABLE</t>
  </si>
  <si>
    <t>PERIODICIDAD</t>
  </si>
  <si>
    <t>OBSERVACIONES</t>
  </si>
  <si>
    <t>Definir los lineamientos para el Archivo General de la Nación frente a las comunicaciones internas y externas de la entidad</t>
  </si>
  <si>
    <t>COE</t>
  </si>
  <si>
    <t xml:space="preserve">Dirección General </t>
  </si>
  <si>
    <t>COE-01</t>
  </si>
  <si>
    <t>Seguidores en redes sociales</t>
  </si>
  <si>
    <t>Eficacia</t>
  </si>
  <si>
    <t>Porcentaje</t>
  </si>
  <si>
    <t>Ascendente</t>
  </si>
  <si>
    <t>&lt;40%</t>
  </si>
  <si>
    <t>41% - 60%</t>
  </si>
  <si>
    <t>61% - 100%</t>
  </si>
  <si>
    <t>Estadísticas de suscripciones de redes sociales.</t>
  </si>
  <si>
    <t>Profesional de Comunicaciones.</t>
  </si>
  <si>
    <t>Mensual</t>
  </si>
  <si>
    <t xml:space="preserve"> </t>
  </si>
  <si>
    <t>COE-02</t>
  </si>
  <si>
    <t>Publicaciones de prensa</t>
  </si>
  <si>
    <t>&lt;10%</t>
  </si>
  <si>
    <t>&gt;50%</t>
  </si>
  <si>
    <t>Equipo de Comunicaciones y profesionales de comunicación.
Medios de comunicación.</t>
  </si>
  <si>
    <t>Proveer y desarrollar integralmente el talento humano a través de la implementación de políticas, planes y programas encaminados a fortalecer las competencias que 
contribuyan al cumplimiento de los objetivos estratégicos y la creación de valor público del Archivo General de la Nación</t>
  </si>
  <si>
    <t>GTH</t>
  </si>
  <si>
    <t xml:space="preserve">Grupo de Talento humano </t>
  </si>
  <si>
    <t>GTH-01</t>
  </si>
  <si>
    <t>Porcentaje de satisfacción actividades de bienestar</t>
  </si>
  <si>
    <t>Calidad</t>
  </si>
  <si>
    <t xml:space="preserve"> 0%-39%</t>
  </si>
  <si>
    <t>40%- 59</t>
  </si>
  <si>
    <t>60%-100%</t>
  </si>
  <si>
    <t>Encuesta</t>
  </si>
  <si>
    <t>Coordinador Grupo de Talento Humano</t>
  </si>
  <si>
    <t>Trimestral</t>
  </si>
  <si>
    <t>GTH-02</t>
  </si>
  <si>
    <t>Número de reclamaciones por liquidación incorrecta de la nómina.</t>
  </si>
  <si>
    <t>Descendente</t>
  </si>
  <si>
    <t>&gt;5</t>
  </si>
  <si>
    <t>3-5</t>
  </si>
  <si>
    <t>0-2</t>
  </si>
  <si>
    <t>Reclamaciones  (correo electrónico)</t>
  </si>
  <si>
    <t>GTH-03</t>
  </si>
  <si>
    <t>Porcentaje de apropiación de la reinducción</t>
  </si>
  <si>
    <t>Efectividad</t>
  </si>
  <si>
    <t>0%-49%</t>
  </si>
  <si>
    <t>50% -79%</t>
  </si>
  <si>
    <t>80% -100%</t>
  </si>
  <si>
    <t>Semestral</t>
  </si>
  <si>
    <t>PLE</t>
  </si>
  <si>
    <t>Oficina Asesora de Planeación</t>
  </si>
  <si>
    <t>PLE-01</t>
  </si>
  <si>
    <t>Eficiencia</t>
  </si>
  <si>
    <t>&lt;70%</t>
  </si>
  <si>
    <t>80%-90%</t>
  </si>
  <si>
    <t>&gt;90%</t>
  </si>
  <si>
    <t>PAD de las dependencias</t>
  </si>
  <si>
    <t>Profesional Especializado Oficina Asesora de Planeación</t>
  </si>
  <si>
    <t>GTI</t>
  </si>
  <si>
    <t>Grupo de Tecnologías de la información</t>
  </si>
  <si>
    <t>GTI-01</t>
  </si>
  <si>
    <t>% de solución de requerimientos de servicios tecnológicos</t>
  </si>
  <si>
    <t>0-61%</t>
  </si>
  <si>
    <t>62-85%</t>
  </si>
  <si>
    <t>86-100%</t>
  </si>
  <si>
    <t>http://mesadeservicios.archivogeneral.gov.co</t>
  </si>
  <si>
    <t xml:space="preserve">Coordinador Gestión Tecnologías de la Información </t>
  </si>
  <si>
    <t>GTI-02</t>
  </si>
  <si>
    <t xml:space="preserve">% de Reporte de incidentes informáticos </t>
  </si>
  <si>
    <t>N/A</t>
  </si>
  <si>
    <t>https://mesadeservicios.archivogeneral.gov.co</t>
  </si>
  <si>
    <t>GTI-03</t>
  </si>
  <si>
    <t xml:space="preserve">% Cumplimiento en la realización de Back up </t>
  </si>
  <si>
    <t>Disco Externo</t>
  </si>
  <si>
    <t>GTI-04</t>
  </si>
  <si>
    <t>Actualización de (identificación) de la plataforma tecnológica</t>
  </si>
  <si>
    <t>consultoria, BID</t>
  </si>
  <si>
    <t>Coordinar y articular el diseño y evaluación de la Política de Archivo y Gestión Documental para garantizar una normativa unificada mediante estrategias y programas de modernización de la función archivística .</t>
  </si>
  <si>
    <t>GNA</t>
  </si>
  <si>
    <t xml:space="preserve">Subdirección de política y normativa archivística </t>
  </si>
  <si>
    <t>GNA-01</t>
  </si>
  <si>
    <t>Porcentaje de avance en la Reglamentación de la Política de Archivos y Gestión Documental</t>
  </si>
  <si>
    <t>&lt;61%</t>
  </si>
  <si>
    <t>61%-85%</t>
  </si>
  <si>
    <t>&gt;85%</t>
  </si>
  <si>
    <t xml:space="preserve">Reporte mensual de seguimiento en el Plan de Acción por Dependencias 
 Plan de Acción por Dependencias y Plan Anual de Adquisiciones </t>
  </si>
  <si>
    <t>Subdirectora de politica y normativa archivistica</t>
  </si>
  <si>
    <t>GNA-02</t>
  </si>
  <si>
    <t>Actualización de contenidos para fortalecer el 'Observatorio AGN' y las plataformas integradas.</t>
  </si>
  <si>
    <t xml:space="preserve">Observatorio AGN
https://observatorioagn.archivogeneral.gov.co/
Plan de Acción por Dependencia </t>
  </si>
  <si>
    <t>Optimizar las condiciones de organización y preservación del patrimonio documental archivístico de la Nación
mediante los procesos técnicos pertinentes, con el fin de salvaguardarlo, protegerlo, divulgarlo y garantizar su
disponibilidad al servicio de la comunidad.</t>
  </si>
  <si>
    <t>CPD</t>
  </si>
  <si>
    <t>Subdirección de Gestión del Patrimonio Documental</t>
  </si>
  <si>
    <t>CPD-01</t>
  </si>
  <si>
    <t>Bases de datos de diversas fuentes</t>
  </si>
  <si>
    <t>Subdirectora de gestión del patrimonio documental</t>
  </si>
  <si>
    <t>CPD-02</t>
  </si>
  <si>
    <t>Folios intervenidos</t>
  </si>
  <si>
    <t>Número</t>
  </si>
  <si>
    <t>GTD</t>
  </si>
  <si>
    <t>Subdirección de transformación digital e innovación archivística</t>
  </si>
  <si>
    <t>GTD-01</t>
  </si>
  <si>
    <t>Proyectos de innovación.</t>
  </si>
  <si>
    <t>PAD</t>
  </si>
  <si>
    <t>Subdirectora de Transfromación digital e innovación archivística</t>
  </si>
  <si>
    <t>GFA</t>
  </si>
  <si>
    <t>Subdirección del Sistema Nacional de Archivos</t>
  </si>
  <si>
    <t>GFA-01</t>
  </si>
  <si>
    <t>Acciones de Asistencia Técnica y Capacitación Efectuadas</t>
  </si>
  <si>
    <t>Actas de asistencia técnica y listados de participación en las capacitaciones
Plan de Asistencia Técnica y Capacitación, solicitudes de asistencia técnica y capacitación.</t>
  </si>
  <si>
    <t>Subdirector del Sistema Nacional de Archivos</t>
  </si>
  <si>
    <t>GFA-02</t>
  </si>
  <si>
    <t>Cumplimiento Funciones de los Consejos Distritales y Departamentales de Archivo - CDA</t>
  </si>
  <si>
    <t>4</t>
  </si>
  <si>
    <t>Plan de acompañamiento y seguimiento para los Consejos Territoriales de Archivos - CTA y planes de acción presentados
Plan de acompañamiento y seguimiento para los Consejos Territoriales de Archivos - CTA</t>
  </si>
  <si>
    <t>Subdirectora del Sistema Nacional de Archivos</t>
  </si>
  <si>
    <t xml:space="preserve">Administración de archivos de entidades liquidades </t>
  </si>
  <si>
    <t>Implementar estrategias y procedimientos para la administración, custodia, seguridad, reserva, conservación y preservación de los archivos de las entidades liquidadas.</t>
  </si>
  <si>
    <t>AEL</t>
  </si>
  <si>
    <t>Subdirección de archivos de entidades liquidades</t>
  </si>
  <si>
    <t>AEL-01</t>
  </si>
  <si>
    <t>PQRSD Contestadas en el mes</t>
  </si>
  <si>
    <t>Base de datos
"Consolidado Avances Entidades Liquidadas 2023</t>
  </si>
  <si>
    <t>Subdirectora de Archivos de Entidades Liquidadas</t>
  </si>
  <si>
    <t>Desarrollar estrategias en la gestión administrativa, financiera, jurídica y técnicas a las que haya lugar, para posibilitar la celebración y ejecución de contratos interadministrativos que permitan el desarrollo de proyectos en la prestación de los servicios de gestión documental y archivo, que hacen parte del portafolio de productos y servicios del AGN.</t>
  </si>
  <si>
    <t>OSA</t>
  </si>
  <si>
    <t>Subdirección mercadeo y operación de se servicios archivísticos</t>
  </si>
  <si>
    <t>OSA-01</t>
  </si>
  <si>
    <t>Capacidad de Gestión</t>
  </si>
  <si>
    <t>&lt;50%</t>
  </si>
  <si>
    <t>51%-84%</t>
  </si>
  <si>
    <t xml:space="preserve">Sharepoint (SMO)  </t>
  </si>
  <si>
    <t>Subdirectora mercadeo y operación de se servicios archivísticos.</t>
  </si>
  <si>
    <t>OSA-02</t>
  </si>
  <si>
    <t>Satisfacción de usuarios</t>
  </si>
  <si>
    <t>&lt;60%</t>
  </si>
  <si>
    <t>61%-75%</t>
  </si>
  <si>
    <t>&gt;76%</t>
  </si>
  <si>
    <t>Google Forms</t>
  </si>
  <si>
    <t>Ejercer la función de inspección, vigilancia y control de la función archivística a las entidades públicas en sus diferentes niveles, así como a las privadas que cumplan funciones públicas, de conformidad con la normativa vigente y los procedimientos establecidos</t>
  </si>
  <si>
    <t>IVC</t>
  </si>
  <si>
    <t>IVC-01</t>
  </si>
  <si>
    <t>Visitas de inspección, vigilancia y control realizadas en el marco del Plan Anual de Visitas</t>
  </si>
  <si>
    <t>15</t>
  </si>
  <si>
    <t xml:space="preserve">Registro de seguimiento en las visitas
Programación anual de visitas en https://www.archivogeneral.gov.co/agn/ivc/ </t>
  </si>
  <si>
    <t>Subdirector de inspeccion, vigilancia y control</t>
  </si>
  <si>
    <t>Orientar a las dependencias del Archivo General de la Nación en el cumplimiento de las políticas y estrategias de atención y servicio al ciudadano de acuerdo con la normativa vigente, con el fin de garantizar la prestación de servicios de calidad y una efectiva participación de los usuarios del AGN.</t>
  </si>
  <si>
    <t>ASC</t>
  </si>
  <si>
    <t>Grupo de Atención y servicio al ciudadano</t>
  </si>
  <si>
    <t>ASC-02</t>
  </si>
  <si>
    <t>75%-85%</t>
  </si>
  <si>
    <t>86%-95%</t>
  </si>
  <si>
    <t>96%-100%</t>
  </si>
  <si>
    <t>ASC-FO-03 Encuesta de Satisfacción</t>
  </si>
  <si>
    <t>Coordinador Grupo de Atención y Servicio al Ciudadano</t>
  </si>
  <si>
    <t>Administrar y coordinar las actividades tendientes a mantener la infraestructura y bienes de la entidad en condiciones  adecuadas y seguras, en el marco del cumplimiento de la normatividad aplicable para los servicios administrativos y controles ambientales .</t>
  </si>
  <si>
    <t>GAD</t>
  </si>
  <si>
    <t>Grupo de Servicios Administrativos</t>
  </si>
  <si>
    <t>GAD-01</t>
  </si>
  <si>
    <t>Formato Excel que reporta el PAD acumulado por dependencia</t>
  </si>
  <si>
    <t>Coordinador Grupo de servicios administrativos</t>
  </si>
  <si>
    <t>GAD-02</t>
  </si>
  <si>
    <t>Informes de ejecución contractuales
Formato Excel que reporta el PAD acumulado por dependencia</t>
  </si>
  <si>
    <t>GAD-03</t>
  </si>
  <si>
    <t>Adelantar los procesos de contratación para satisfacer las necesidades del Archivo General de la Nación Jorge Palacios Preciado (AGN) estableciendo los parámetros para su ejecución y cumplimiento de acuerdo con la normatividad vigente</t>
  </si>
  <si>
    <t>GCO</t>
  </si>
  <si>
    <t>Oficina Asesora Jurídica</t>
  </si>
  <si>
    <t>0%-10%</t>
  </si>
  <si>
    <t>&gt;70%</t>
  </si>
  <si>
    <t>Jefe Oficina Asesora Jurídica</t>
  </si>
  <si>
    <t>GCO-02</t>
  </si>
  <si>
    <t>11%-70%</t>
  </si>
  <si>
    <t>SECOP II
Plan Anual de Adquisiciones (versión más reciente disponible)</t>
  </si>
  <si>
    <t>Asegurar la implementación de la política de archivo y gestión documental en el Archivo General de la Nación articulado con el sistema integrado de planeación y gestión</t>
  </si>
  <si>
    <t>GDO</t>
  </si>
  <si>
    <t xml:space="preserve">Grupo de Archivo y Gestión Documental </t>
  </si>
  <si>
    <t>GDO-01</t>
  </si>
  <si>
    <t xml:space="preserve">Efectividad en la aplicación de los conceptos archivísticos socializados	</t>
  </si>
  <si>
    <t>1%-50%</t>
  </si>
  <si>
    <t>51% -70%</t>
  </si>
  <si>
    <t>71% - 100%</t>
  </si>
  <si>
    <t xml:space="preserve">Informes de visitas y matriz de seguimiento	</t>
  </si>
  <si>
    <t>Coordinador de Grupo de Archivo y Gestion Documental.</t>
  </si>
  <si>
    <t>Registrar, analizar y consolidar los hechos económicos de la Entidad oportuna y razonablemente.</t>
  </si>
  <si>
    <t>GFI</t>
  </si>
  <si>
    <t>Grupo de Gestión Financiera</t>
  </si>
  <si>
    <t>GFI-01</t>
  </si>
  <si>
    <t>&lt;25%</t>
  </si>
  <si>
    <t>SIIF NACION</t>
  </si>
  <si>
    <t xml:space="preserve">Coordinador Grupo Gestión Financiera </t>
  </si>
  <si>
    <t>GJU</t>
  </si>
  <si>
    <t>GJU-01</t>
  </si>
  <si>
    <t>70%-11%</t>
  </si>
  <si>
    <t>100%-71%</t>
  </si>
  <si>
    <t xml:space="preserve">ARGENADOC/CORREO ELECTRONICO/BASE DE DATOS 
</t>
  </si>
  <si>
    <t>Establecer una metodología detallada de aplicación del procedimiento disciplinario, el cual de acuerdo con la ley aplicable permita a la autoridad titular de la acción disciplinaria ejercerla con observancia de los principios, normas rectoras, lineamientos y disposiciones legales
aplicables a la nueva norma del Código Disciplinario.</t>
  </si>
  <si>
    <t>ADS</t>
  </si>
  <si>
    <t xml:space="preserve">Secretaría General </t>
  </si>
  <si>
    <t>ADS-01</t>
  </si>
  <si>
    <t xml:space="preserve">Los informes son remitidos por correo electronico, con su respectivo radicado. </t>
  </si>
  <si>
    <t xml:space="preserve">Profesional especializado de asuntos disciplinarios </t>
  </si>
  <si>
    <t>Evaluar el Sistema de Control Interno, generando alertas tempranas que eviten y reduzcan los riesgos institucionales, a través de la programación y ejecución de auditorías internas, asesorías y seguimientos; aplicando los criterios de independencia y objetividad, con el fin de determinar la efectividad de los controles que contribuyen al cumplimiento de los objetivos institucionales y desempeño de la entidad, brindando información relevante a la Dirección General y a las dependencias del AGN.</t>
  </si>
  <si>
    <t>ESC</t>
  </si>
  <si>
    <t xml:space="preserve">Oficina de Control interno </t>
  </si>
  <si>
    <t>ESC-01</t>
  </si>
  <si>
    <t>Satisfacción Proceso de Auditoría</t>
  </si>
  <si>
    <t xml:space="preserve">                                                                           </t>
  </si>
  <si>
    <t>0%-61%</t>
  </si>
  <si>
    <t>62%-85%</t>
  </si>
  <si>
    <t>86%-100%</t>
  </si>
  <si>
    <t>Auditorias internas a las que se les aplique Planes de mejoramiento</t>
  </si>
  <si>
    <t xml:space="preserve">Jefe Oficina de Control Interno </t>
  </si>
  <si>
    <t>ESC-02</t>
  </si>
  <si>
    <t xml:space="preserve">Eficacia en las auditorias de gestión </t>
  </si>
  <si>
    <t>Encuestas realizadas en cada auditoria.</t>
  </si>
  <si>
    <t>ESC-03</t>
  </si>
  <si>
    <t>Seguimiento Planes de Mejoramiento</t>
  </si>
  <si>
    <t>|</t>
  </si>
  <si>
    <t xml:space="preserve">INSTRUCCONES DE DILIGENCIAMIENTO MATRIZ DE DESPLIEGUE INDICADORES DE GESTIÓN  </t>
  </si>
  <si>
    <t xml:space="preserve">A continuación se indica como se debe diligenciar la MATRIZ DE DESPLIEGUE DE INDICADORES DE GESTIÓN como tambien, donde encuentra la fuente de información. </t>
  </si>
  <si>
    <t>Digite la numeración de manera consecutiva (1,2,3,4,5)</t>
  </si>
  <si>
    <t>Digite el nombre del proceso según el mapa de procesos del AGN vigente</t>
  </si>
  <si>
    <t>Digite el objetivo del proceso el cual se encuentra en la caracterización o en la hoja de vida del indicador</t>
  </si>
  <si>
    <t>Indique las siglas del proceso según el procedimiento planeación documental</t>
  </si>
  <si>
    <t>digite las siglas del grupo según el organigrama vigente del AGN</t>
  </si>
  <si>
    <t>CODIGO DEL INDICADOR</t>
  </si>
  <si>
    <t xml:space="preserve">Digite la información contenida en la hoja de vida del indicador, que allegan los lideres de los procesos. </t>
  </si>
  <si>
    <t>FECHA DE CREACION DEL  INDICADOR</t>
  </si>
  <si>
    <t>Digite de acuerdo a la información contenida en la caracterización de cada proceso</t>
  </si>
  <si>
    <t>Esta como lista desplegable: Esta información se encuentra en la hoja de vida del indicador allegado por los lideres de los procesos. (Eficiencia, Eficacia, Efectividad, Calidad y Producto)</t>
  </si>
  <si>
    <t>LINEA BASE</t>
  </si>
  <si>
    <t>Digite en numero (NO en%) el avance del indicador, la celda ya contiene la formulapara indicar el semáforo.</t>
  </si>
  <si>
    <r>
      <t>Digite la información contenida en la hoja de vida del indicador, que allegan los lideres de los procesos.</t>
    </r>
    <r>
      <rPr>
        <sz val="9"/>
        <rFont val="Arial"/>
        <family val="2"/>
      </rPr>
      <t xml:space="preserve">  Y en el campo de observaciones se debe adicionar si el indicador cuenta con algun plan de mejoramiento.</t>
    </r>
  </si>
  <si>
    <t>Para medir el nivel de avance se estableció una escala cromatica de 3 niveles así:</t>
  </si>
  <si>
    <t xml:space="preserve">Escala Cromática </t>
  </si>
  <si>
    <t>Rango Verde</t>
  </si>
  <si>
    <t>Rango Amarillo</t>
  </si>
  <si>
    <t xml:space="preserve">Rango Rojo </t>
  </si>
  <si>
    <t>Cuando el cumplimiento de la meta sea superior a 85%.</t>
  </si>
  <si>
    <t>Cuando el cumplimiento de la meta este entre 61% y 85%.</t>
  </si>
  <si>
    <t>Cuando el cumplimiento de la meta no supere el 61%</t>
  </si>
  <si>
    <t xml:space="preserve">Para los resultados que indiquen un rango amarillo y rojo: </t>
  </si>
  <si>
    <t>Se deben formular acciones para mejorar los resultados en la medición, estas acciones deben contener diferentes análisis de las causas que permitan evidenciar las deficiencias en los resultados.</t>
  </si>
  <si>
    <t>De las evaluaciones realizadas durante el proceso de Reinducción el 100% fueron aprobadas por los funcionarios, deacuerdo con cada una las temáticas presentadas.
Se puede concluir que los funcionarios y funcionarias atendieron las diferentes capacitaciones, generando una apropiación de conocimiento de la Entidad.</t>
  </si>
  <si>
    <t>Durante el mes de diciembre se aplicó encuesta de satisfacción con el fin de cotejar el trabajo realizado por la Subdirección en el marco de la ejecución de los contratos interadministrativos, al responder necesidades de los usuarios con relación al nivel de satisfacción durante el segundo semestre de 2023. Como resultado del ejercicio, participaron veintiún (21) personas de la consulta, correspondiente a los contratos interadministrativos suscritos, con un promedio de satisfacción del 85%.</t>
  </si>
  <si>
    <t>Comunicación Estratégica</t>
  </si>
  <si>
    <t>Gestión Estratégica del Talento Humano</t>
  </si>
  <si>
    <t>Planeación Estratégica.</t>
  </si>
  <si>
    <t>Gestión de las tecnologías de la información y el gobierno digital</t>
  </si>
  <si>
    <t>Producción y Gestión de Normativa Archivística</t>
  </si>
  <si>
    <t>Conservación, preservación y difusión del patrimonio y el acervo documental</t>
  </si>
  <si>
    <t>Gestión electrónica y transformación digital</t>
  </si>
  <si>
    <t>Gestión de la función archivística</t>
  </si>
  <si>
    <t>Oferta de servicios Archivísticos</t>
  </si>
  <si>
    <t>Inspeccion, vigilancia y control</t>
  </si>
  <si>
    <t>Atención y servicio al ciudadano</t>
  </si>
  <si>
    <t>Gestión Administrativa</t>
  </si>
  <si>
    <t>Gestión Contractual</t>
  </si>
  <si>
    <t>Gestión Documental</t>
  </si>
  <si>
    <t>Gestión Financiera</t>
  </si>
  <si>
    <t>Gestión Jurídica</t>
  </si>
  <si>
    <t>Gestión de Asuntos Disciplinarios</t>
  </si>
  <si>
    <t>Evaluación, Control y Seguimiento</t>
  </si>
  <si>
    <t>Asesorar metodológicamente la formulación e implementación de la plataforma estratégica, planes, programas, proyectos y procesos mediante la emisión de
directrices en el marco de un modelo integrado de planeación y gestión que permita a la alta dirección la toma de decisiones</t>
  </si>
  <si>
    <t>Gestionar la estrategia y la operación de las tecnologías de la información que impulsen la transformación e innovación digital, generando valor para fortalecer y mejorar los servicios del Archivo General de la Nación de acuerdo con la política de gobierno digital y el cumplimiento de la normatividad vigente aplicable.</t>
  </si>
  <si>
    <t>Implementar y promover proyectos de innovación, investigación y transformación, aplicar las políticas, normas, planes, programas y procedimientos en materia de gestión documental electrónica, preservación digital y la adopción de nuevas tecnologías que contribuyan a la modernización de los archivos del país.</t>
  </si>
  <si>
    <t>Liderar las acciones y estrategias para la implementación de la Política Nacional de Archivos y Gestión Documental en el país, así como el funcionamiento del Sistema Nacional de Archivos.</t>
  </si>
  <si>
    <t>Coordinar y asesorar los asuntos jurídicos y de defensa jurídica de la Dirección General y las demás dependencias de la entidad</t>
  </si>
  <si>
    <t>Subdirección de inspección, vigilancia y control</t>
  </si>
  <si>
    <t>Índice del Plan de acción por dependencia - IPAD</t>
  </si>
  <si>
    <t>Descripción del Acervo documental del AGN</t>
  </si>
  <si>
    <t>Nivel de satisfacción del cliente - NSC</t>
  </si>
  <si>
    <t>Control de inventarios</t>
  </si>
  <si>
    <t>Cumplimiento del plan de mantenimiento</t>
  </si>
  <si>
    <t>Porcentaje de seguimiento a las actividades del plan de gestión ambiental</t>
  </si>
  <si>
    <t>Avance de contratos suscritos</t>
  </si>
  <si>
    <t>Confiabilidad en el registro</t>
  </si>
  <si>
    <t>Oportunidad de respuesta</t>
  </si>
  <si>
    <t xml:space="preserve">Gestión de quejas recibidas </t>
  </si>
  <si>
    <t xml:space="preserve">                                                                          </t>
  </si>
  <si>
    <t>Etiquetas de fila</t>
  </si>
  <si>
    <t>Total general</t>
  </si>
  <si>
    <t xml:space="preserve">Cuenta de ORIENTACIÓN </t>
  </si>
  <si>
    <t>Cuenta de CLASE</t>
  </si>
  <si>
    <t>Promedio de RESULTADO</t>
  </si>
  <si>
    <t>Tipo</t>
  </si>
  <si>
    <t>Estratégico</t>
  </si>
  <si>
    <t>Misional</t>
  </si>
  <si>
    <t>Apoyo</t>
  </si>
  <si>
    <t>Evaluación seguimiento y control</t>
  </si>
  <si>
    <t>Promedio Ascendente</t>
  </si>
  <si>
    <t>Promedio Descendente</t>
  </si>
  <si>
    <t>Promedio</t>
  </si>
  <si>
    <t>Nombre Indicador</t>
  </si>
  <si>
    <t>Se  incrementaroon los seguidores en redes sociales  de la siguiente forma:
Enero : 1059
Febrero:  1832
Marzo:  1092</t>
  </si>
  <si>
    <t>En el mes de enero se publicó un artículo en la revista Cambio y un artículo  en marzo  en  el  Universal</t>
  </si>
  <si>
    <t>Senvió a los correos electrónicos la encuesta de satisfacción de las actividades de bienestar del día del hombre y día de la mujer desarrolladas en el mes de marzo, con plazo para su diligenciamiento, una vez se cerró el formulario se procedió a la revisión del mismo, evidenciando que 27 funcionarios diligenciaron la encuesta, para lo cual se verifican puntuaciones iguales o mayores a 5 encontrando una satisfacción del 74%</t>
  </si>
  <si>
    <t>Se recibieron tres reclamaciones por temas de nómina de las funcionarias Diana Romero, Marcela Sánchez y Diana Paez,  por menor y mayor valor liquidado; una vez revisada la liquidaciónse hace la corrección de la misma.</t>
  </si>
  <si>
    <t>En enero se atendieron 122 casos,  en febrero 218 y en marzo 170 con metas de 197, 253 y 229 respectivamente.</t>
  </si>
  <si>
    <t>Durante enero y marzo no se presentaron incidentes de seguridad.  En febrero se presentó 1 y fue solucionado.</t>
  </si>
  <si>
    <t>61-85%</t>
  </si>
  <si>
    <t xml:space="preserve">Este indicador se mide con frecuencia semestral </t>
  </si>
  <si>
    <t>Se realizaron todos los back ups programados para el primer trimestre de 2024</t>
  </si>
  <si>
    <t xml:space="preserve">Se aprobó el Acuerdo Único de la Función Archivística. Se elaboró plan de trabajo para su socialización, segmentado por grupos funcionales y de valor.  
El 11 de marzo del 2024 se realizó la presentación de la guía a todos los Consejos Territoriales de Archivo, resaltando los puntos y recomendaciones a tener en cuenta, en relación con la expedición del Acuerdo 001 del 2024: h
</t>
  </si>
  <si>
    <t>Publicación de resultados  e informe de la Evaluación de la Política de Archivos y de Gestión Documental por departamento en presentaciones.
Actualización de contenidos del Obsevatorio. Publicación de la Catedra de investigación “El papel del fisco: una reflexión sobre los documentos de Hacienda”.
Se realiza el informe de reporte de actualización de contenidos del Observatorio, detallando cada una de las actividades realizadas con su respectiva evidencia. 
Se publica en el Observatorio el Banco de Historia Institucional de las entidades del Estado del orden nacional</t>
  </si>
  <si>
    <t>En febrero se describieron 4 unidades de conservación, correspondientes a Secretaría de guerra y Marina y en marzo se escribieron 20 unidades de conservación correpondientes a Secretaría de Guerra y Marina y 2 unidades de conservación del fondo Enrique Torregroza Pérez de la sección Archivos Privados. Dando cumplimiento a lo programado.</t>
  </si>
  <si>
    <t>Diagnóstico</t>
  </si>
  <si>
    <t>En enero se superó la meta pues se intervinieron 2019 fondos sobre los 909 planeados.  En febrero y  marzo se cumplieron las metas establecidas en un 98%.</t>
  </si>
  <si>
    <t>3</t>
  </si>
  <si>
    <t>No se cumplió  la meta en enero debido a la ausecia de personal por temas de contratación, En febrero se cerraron 188 PQRSD y en marzo 196.  Estas corresponden a vigencia 2023 y 2024</t>
  </si>
  <si>
    <t>En total en el periodo se respondieron treinta y siete (37) cotizaciones de las cuarenta (40) cotizaciones recibidas, que corresponde al 93% del cumplimiento del indicador .</t>
  </si>
  <si>
    <t xml:space="preserve">En el preriodo de la medición se adelataron la visitas de Barbosa, Santafe de antioquia, Fredonia, Alcaldia de Subachoque, Pacho, Alcadia distrital de cali, Alcaldia de Yumbo, Guatavita, Sesquilé, CNE y Personería de Bogotá </t>
  </si>
  <si>
    <t>En enero la medición arrojó que el 96% evaluan el servicio con calificación de 4 y 5, en febrero el 97% y en  marzo el 99%, teniendo en cuenta que las metas mensuales fueron de 92%, 90% y 90%. Se arroja un resultado del 107%.</t>
  </si>
  <si>
    <t>En enero se suscribieron el 48% de los contratos, en febrero el 84% y en marzo 96%.  Para enero se contó con una meta de 60% y para febrero y marzo 80% respectivamente.
Dados los resultados y las metas propuestas se alcanzó un cumplimiento del trimestre de 102%</t>
  </si>
  <si>
    <t>Se dio respuesta a las solicitudes, mostrando el siguiente comportamiento:
Enero: 22% equivalente a 32 peticiones de 146
Febrero: 43% equivalente a 33 peticiones de 76
Marzo: 66% equivalente a 42 peticiones de 66 
Según procedimiento se da apertura a plan de mejoramiento</t>
  </si>
  <si>
    <t>&lt; 0 = 0,50%</t>
  </si>
  <si>
    <t>&gt;0,75%</t>
  </si>
  <si>
    <t xml:space="preserve">Para el mes de enero de 297 registros, se anularon 4 (2 obligación y 2 OP). para el mes en cuestión el indicador asciende a  1,35% superando el margen de errados para el mes, sin embargo en la cadena PPTAL no hubo anulaciones.
Para el mes de febrero de 490 registros, se anularon 12 (7 obligación y 5 OP). para el mes en cuestión el indicador asciende a  2,45% superando el margen de errados para el mes, sin embargo en la cadena PPTAL no hubo anulaciones.
Para el mes de marzo de 439 registros, se anularon 10  OP. para el mes en cuestión el indicador asciende a  2,28% superando el margen de errados para el mes, sin embargo en la cadena PPTAL no hubo anulaciones. </t>
  </si>
  <si>
    <t>Entre 0,51% y 0,75%</t>
  </si>
  <si>
    <t>&lt;66%</t>
  </si>
  <si>
    <t>66%-85%</t>
  </si>
  <si>
    <t>Se atendieron oportunamente las quejas recibidas durante los meses de enero y marzo.  En febrero no se recibieron quejas.</t>
  </si>
  <si>
    <t>Para el periodo de marzo se inició la Auditoría al proceso de Producción y Gestión de Normativa Archivística, según programación del Plan Anual de auditorías 2024</t>
  </si>
  <si>
    <t>Para el periodo de marzo se inició la Auditoría al proceso de Producción y Gestión de Normativa Archivística, según programación del Plan Anual de auditorías 2024, hasta finalizar la auditoría se obtienen los datos de la encuesta de satisfacción.</t>
  </si>
  <si>
    <t>Se realizaron los seguimientos programados a los planes de mejoramiento</t>
  </si>
  <si>
    <t xml:space="preserve">Mensual </t>
  </si>
  <si>
    <t>Se evidencia cumplimiento en el trimestre, en las actividades programadas del Plan de Acción por Dependencias, no obstante el mayor rezago de actividades se ubica en el mes de febrero con un cumplimiento de 71%, sin embargo en el mes de marzo se aumentó el cumplimiento .</t>
  </si>
  <si>
    <t>Se cumplieron todas las acciones de Asistencia Técnica y Capacitación Efectuadas</t>
  </si>
  <si>
    <t>50%-84%</t>
  </si>
  <si>
    <t>85%-100%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</si>
</sst>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0"/>
  </numFmts>
  <fonts count="28" x14ac:knownFonts="1">
    <font>
      <sz val="11"/>
      <color theme="1"/>
      <name val="Calibri"/>
      <family val="2"/>
      <scheme val="minor"/>
    </font>
    <font>
      <sz val="11"/>
      <color theme="1"/>
      <name val="Arial"/>
      <family val="2"/>
    </font>
    <font>
      <sz val="11"/>
      <color theme="1"/>
      <name val="Calibri"/>
      <family val="2"/>
      <scheme val="minor"/>
    </font>
    <font>
      <b/>
      <i/>
      <sz val="11"/>
      <color theme="1"/>
      <name val="Arial"/>
      <family val="2"/>
    </font>
    <font>
      <i/>
      <sz val="11"/>
      <color theme="1"/>
      <name val="Arial"/>
      <family val="2"/>
    </font>
    <font>
      <b/>
      <sz val="11"/>
      <color rgb="FFFF0000"/>
      <name val="Arial"/>
      <family val="2"/>
    </font>
    <font>
      <b/>
      <sz val="11"/>
      <color theme="1"/>
      <name val="Arial"/>
      <family val="2"/>
    </font>
    <font>
      <sz val="11"/>
      <name val="Arial"/>
      <family val="2"/>
    </font>
    <font>
      <sz val="9"/>
      <name val="Arial"/>
      <family val="2"/>
    </font>
    <font>
      <b/>
      <sz val="9"/>
      <color theme="1"/>
      <name val="Arial"/>
      <family val="2"/>
    </font>
    <font>
      <sz val="9"/>
      <color theme="1"/>
      <name val="Arial"/>
      <family val="2"/>
    </font>
    <font>
      <b/>
      <sz val="9"/>
      <name val="Arial"/>
      <family val="2"/>
    </font>
    <font>
      <sz val="9"/>
      <color theme="1"/>
      <name val="Calibri"/>
      <family val="2"/>
      <scheme val="minor"/>
    </font>
    <font>
      <b/>
      <i/>
      <sz val="9"/>
      <color theme="1"/>
      <name val="Arial"/>
      <family val="2"/>
    </font>
    <font>
      <b/>
      <sz val="9"/>
      <color rgb="FF00823B"/>
      <name val="Arial"/>
      <family val="2"/>
    </font>
    <font>
      <b/>
      <sz val="9"/>
      <color rgb="FFFF9900"/>
      <name val="Arial"/>
      <family val="2"/>
    </font>
    <font>
      <b/>
      <sz val="9"/>
      <color rgb="FFFF0000"/>
      <name val="Arial"/>
      <family val="2"/>
    </font>
    <font>
      <b/>
      <sz val="9"/>
      <color theme="1"/>
      <name val="Calibri"/>
      <family val="2"/>
      <scheme val="minor"/>
    </font>
    <font>
      <sz val="11"/>
      <color rgb="FF9C0006"/>
      <name val="Calibri"/>
      <family val="2"/>
      <scheme val="minor"/>
    </font>
    <font>
      <sz val="11"/>
      <color rgb="FF9C5700"/>
      <name val="Calibri"/>
      <family val="2"/>
      <scheme val="minor"/>
    </font>
    <font>
      <sz val="11"/>
      <color theme="0"/>
      <name val="Calibri"/>
      <family val="2"/>
      <scheme val="minor"/>
    </font>
    <font>
      <sz val="8"/>
      <name val="Calibri"/>
      <family val="2"/>
      <scheme val="minor"/>
    </font>
    <font>
      <u/>
      <sz val="11"/>
      <color theme="10"/>
      <name val="Calibri"/>
      <family val="2"/>
      <scheme val="minor"/>
    </font>
    <font>
      <b/>
      <sz val="11"/>
      <color rgb="FFFFC000"/>
      <name val="Arial"/>
      <family val="2"/>
    </font>
    <font>
      <sz val="11"/>
      <color theme="0"/>
      <name val="Albertus MT Lt"/>
    </font>
    <font>
      <sz val="11"/>
      <color theme="1"/>
      <name val="Albertus MT Lt"/>
    </font>
    <font>
      <sz val="11"/>
      <color rgb="FFFF0000"/>
      <name val="Arial"/>
      <family val="2"/>
    </font>
    <font>
      <u/>
      <sz val="11"/>
      <color theme="1"/>
      <name val="Arial"/>
      <family val="2"/>
    </font>
  </fonts>
  <fills count="9">
    <fill>
      <patternFill patternType="none"/>
    </fill>
    <fill>
      <patternFill patternType="gray125"/>
    </fill>
    <fill>
      <patternFill patternType="solid">
        <fgColor theme="3"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rgb="FFFFC7CE"/>
      </patternFill>
    </fill>
    <fill>
      <patternFill patternType="solid">
        <fgColor rgb="FFFFEB9C"/>
      </patternFill>
    </fill>
    <fill>
      <patternFill patternType="solid">
        <fgColor theme="8"/>
      </patternFill>
    </fill>
    <fill>
      <patternFill patternType="solid">
        <fgColor theme="8"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7">
    <xf numFmtId="0" fontId="0" fillId="0" borderId="0"/>
    <xf numFmtId="9" fontId="2" fillId="0" borderId="0" applyFont="0" applyFill="0" applyBorder="0" applyAlignment="0" applyProtection="0"/>
    <xf numFmtId="43" fontId="2" fillId="0" borderId="0" applyFon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2" fillId="0" borderId="0" applyNumberFormat="0" applyFill="0" applyBorder="0" applyAlignment="0" applyProtection="0"/>
  </cellStyleXfs>
  <cellXfs count="108">
    <xf numFmtId="0" fontId="0" fillId="0" borderId="0" xfId="0"/>
    <xf numFmtId="0" fontId="1" fillId="0" borderId="0" xfId="0" applyFont="1"/>
    <xf numFmtId="0" fontId="1" fillId="0" borderId="0" xfId="0" applyFont="1" applyAlignment="1">
      <alignment vertical="center"/>
    </xf>
    <xf numFmtId="0" fontId="1" fillId="3" borderId="0" xfId="0" applyFont="1" applyFill="1"/>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1" fillId="0" borderId="0" xfId="0" applyFont="1" applyAlignment="1">
      <alignment horizontal="center" vertical="center"/>
    </xf>
    <xf numFmtId="0" fontId="6" fillId="0" borderId="0" xfId="0" applyFont="1"/>
    <xf numFmtId="0" fontId="1" fillId="0" borderId="0" xfId="0" applyFont="1" applyAlignment="1">
      <alignment horizontal="left"/>
    </xf>
    <xf numFmtId="0" fontId="1" fillId="0" borderId="0" xfId="0" applyFont="1" applyAlignment="1">
      <alignment vertical="center" wrapText="1"/>
    </xf>
    <xf numFmtId="0" fontId="1" fillId="0" borderId="0" xfId="0" applyFont="1" applyAlignment="1">
      <alignment wrapText="1"/>
    </xf>
    <xf numFmtId="0" fontId="10" fillId="0" borderId="0" xfId="0" applyFont="1" applyAlignment="1">
      <alignment horizontal="center" vertical="center" wrapText="1"/>
    </xf>
    <xf numFmtId="0" fontId="10" fillId="0" borderId="0" xfId="0" applyFont="1"/>
    <xf numFmtId="0" fontId="10" fillId="0" borderId="0" xfId="0" applyFont="1" applyAlignment="1">
      <alignment vertical="center"/>
    </xf>
    <xf numFmtId="0" fontId="12" fillId="0" borderId="0" xfId="0" applyFont="1"/>
    <xf numFmtId="0" fontId="13" fillId="4" borderId="1" xfId="0" applyFont="1" applyFill="1" applyBorder="1" applyAlignment="1">
      <alignment horizontal="center" vertical="center" wrapText="1"/>
    </xf>
    <xf numFmtId="0" fontId="10" fillId="0" borderId="0" xfId="0" applyFont="1" applyAlignment="1">
      <alignment wrapText="1"/>
    </xf>
    <xf numFmtId="0" fontId="14" fillId="3"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2" fillId="3" borderId="1" xfId="1" applyNumberFormat="1" applyFont="1" applyFill="1" applyBorder="1" applyAlignment="1">
      <alignment horizontal="center" vertical="center"/>
    </xf>
    <xf numFmtId="0" fontId="12" fillId="3" borderId="0" xfId="1" applyNumberFormat="1" applyFont="1" applyFill="1" applyBorder="1" applyAlignment="1">
      <alignment horizontal="center" vertical="center"/>
    </xf>
    <xf numFmtId="0" fontId="12" fillId="3" borderId="2" xfId="1" applyNumberFormat="1" applyFont="1" applyFill="1" applyBorder="1" applyAlignment="1">
      <alignment horizontal="center" vertical="center"/>
    </xf>
    <xf numFmtId="0" fontId="9" fillId="0" borderId="0" xfId="0" applyFont="1" applyAlignment="1">
      <alignment vertical="center"/>
    </xf>
    <xf numFmtId="0" fontId="1" fillId="0" borderId="0" xfId="0" applyFont="1" applyAlignment="1">
      <alignment horizontal="center"/>
    </xf>
    <xf numFmtId="0" fontId="7" fillId="0" borderId="0" xfId="0" applyFont="1" applyAlignment="1">
      <alignment horizontal="center" vertical="center" wrapText="1"/>
    </xf>
    <xf numFmtId="0" fontId="7" fillId="3" borderId="0" xfId="0" applyFont="1" applyFill="1" applyAlignment="1">
      <alignment horizontal="center" vertical="center" wrapText="1"/>
    </xf>
    <xf numFmtId="0" fontId="7" fillId="0" borderId="0" xfId="0" applyFont="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49" fontId="7" fillId="3" borderId="0" xfId="0" applyNumberFormat="1" applyFont="1" applyFill="1" applyAlignment="1">
      <alignment horizontal="center" vertical="center" wrapText="1"/>
    </xf>
    <xf numFmtId="0" fontId="1" fillId="3" borderId="0" xfId="0" applyFont="1" applyFill="1" applyAlignment="1">
      <alignment wrapText="1"/>
    </xf>
    <xf numFmtId="0" fontId="7" fillId="3" borderId="0" xfId="0" applyFont="1" applyFill="1" applyAlignment="1" applyProtection="1">
      <alignment horizontal="center" vertical="center" wrapText="1"/>
      <protection locked="0"/>
    </xf>
    <xf numFmtId="1" fontId="1" fillId="3" borderId="0" xfId="0" applyNumberFormat="1" applyFont="1" applyFill="1" applyAlignment="1" applyProtection="1">
      <alignment horizontal="center" vertical="center" wrapText="1"/>
      <protection locked="0"/>
    </xf>
    <xf numFmtId="164" fontId="1" fillId="0" borderId="0" xfId="0" applyNumberFormat="1" applyFont="1" applyAlignment="1" applyProtection="1">
      <alignment horizontal="center" vertical="center" wrapText="1"/>
      <protection locked="0"/>
    </xf>
    <xf numFmtId="0" fontId="1" fillId="3" borderId="0" xfId="1" applyNumberFormat="1" applyFont="1" applyFill="1" applyBorder="1" applyAlignment="1">
      <alignment horizontal="center" vertical="center" wrapText="1"/>
    </xf>
    <xf numFmtId="0" fontId="1" fillId="0" borderId="0" xfId="0" applyFont="1" applyAlignment="1" applyProtection="1">
      <alignment wrapText="1"/>
      <protection locked="0"/>
    </xf>
    <xf numFmtId="15" fontId="7" fillId="3" borderId="0" xfId="0" applyNumberFormat="1" applyFont="1" applyFill="1" applyAlignment="1">
      <alignment horizontal="center" vertical="center" wrapText="1"/>
    </xf>
    <xf numFmtId="9" fontId="1" fillId="3" borderId="0" xfId="0" applyNumberFormat="1" applyFont="1" applyFill="1" applyAlignment="1" applyProtection="1">
      <alignment horizontal="center" vertical="center" wrapText="1"/>
      <protection locked="0"/>
    </xf>
    <xf numFmtId="9" fontId="1" fillId="0" borderId="0" xfId="0" applyNumberFormat="1" applyFont="1" applyAlignment="1" applyProtection="1">
      <alignment horizontal="center" vertical="center" wrapText="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horizontal="left" wrapText="1"/>
      <protection locked="0"/>
    </xf>
    <xf numFmtId="0" fontId="1" fillId="3" borderId="0" xfId="0" applyFont="1" applyFill="1" applyAlignment="1" applyProtection="1">
      <alignment horizontal="center" wrapText="1"/>
      <protection locked="0"/>
    </xf>
    <xf numFmtId="0" fontId="6" fillId="0" borderId="0" xfId="0" applyFont="1" applyAlignment="1">
      <alignment horizontal="center" vertical="center" wrapText="1"/>
    </xf>
    <xf numFmtId="0" fontId="23" fillId="2" borderId="0" xfId="0" applyFont="1" applyFill="1" applyAlignment="1">
      <alignment horizontal="center" vertical="center" wrapText="1"/>
    </xf>
    <xf numFmtId="0" fontId="0" fillId="0" borderId="0" xfId="0" pivotButton="1"/>
    <xf numFmtId="0" fontId="0" fillId="0" borderId="0" xfId="0" applyAlignment="1">
      <alignment horizontal="left"/>
    </xf>
    <xf numFmtId="10" fontId="0" fillId="0" borderId="0" xfId="0" applyNumberFormat="1"/>
    <xf numFmtId="0" fontId="23" fillId="2" borderId="6" xfId="0" applyFont="1" applyFill="1" applyBorder="1" applyAlignment="1">
      <alignment horizontal="center" vertical="center" wrapText="1"/>
    </xf>
    <xf numFmtId="10" fontId="0" fillId="0" borderId="0" xfId="1" applyNumberFormat="1" applyFont="1"/>
    <xf numFmtId="9" fontId="0" fillId="0" borderId="0" xfId="1" applyFont="1"/>
    <xf numFmtId="0" fontId="0" fillId="3" borderId="0" xfId="0" applyFill="1"/>
    <xf numFmtId="0" fontId="24" fillId="8" borderId="0" xfId="0" applyFont="1" applyFill="1"/>
    <xf numFmtId="0" fontId="25" fillId="0" borderId="0" xfId="0" applyFont="1" applyAlignment="1">
      <alignment horizontal="left"/>
    </xf>
    <xf numFmtId="10" fontId="25" fillId="0" borderId="0" xfId="0" applyNumberFormat="1" applyFont="1"/>
    <xf numFmtId="0" fontId="24" fillId="8" borderId="0" xfId="0" applyFont="1" applyFill="1" applyAlignment="1">
      <alignment horizontal="center"/>
    </xf>
    <xf numFmtId="0" fontId="26" fillId="0" borderId="0" xfId="0" applyFont="1"/>
    <xf numFmtId="0" fontId="10"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5" xfId="0" applyFont="1" applyFill="1" applyBorder="1" applyAlignment="1">
      <alignment horizontal="center" vertical="center"/>
    </xf>
    <xf numFmtId="0" fontId="17" fillId="4" borderId="1" xfId="0" applyFont="1" applyFill="1" applyBorder="1" applyAlignment="1">
      <alignment horizontal="center" vertical="center" wrapText="1"/>
    </xf>
    <xf numFmtId="0" fontId="12" fillId="0" borderId="1" xfId="0" applyFont="1" applyBorder="1" applyAlignment="1">
      <alignment horizontal="left"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2" fillId="3" borderId="3" xfId="1" applyNumberFormat="1" applyFont="1" applyFill="1" applyBorder="1" applyAlignment="1">
      <alignment horizontal="center" vertical="center"/>
    </xf>
    <xf numFmtId="0" fontId="12" fillId="3" borderId="4" xfId="1" applyNumberFormat="1" applyFont="1" applyFill="1" applyBorder="1" applyAlignment="1">
      <alignment horizontal="center" vertical="center"/>
    </xf>
    <xf numFmtId="0" fontId="12" fillId="3" borderId="5" xfId="1" applyNumberFormat="1" applyFont="1" applyFill="1" applyBorder="1" applyAlignment="1">
      <alignment horizontal="center" vertical="center"/>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1" fillId="4" borderId="1" xfId="0" applyFont="1" applyFill="1" applyBorder="1" applyAlignment="1">
      <alignment horizontal="left" vertical="center" wrapText="1"/>
    </xf>
    <xf numFmtId="0" fontId="10" fillId="0" borderId="0" xfId="0" applyFont="1" applyAlignment="1">
      <alignment horizontal="center" vertical="center" wrapText="1"/>
    </xf>
    <xf numFmtId="0" fontId="6" fillId="0" borderId="0" xfId="0" applyFont="1" applyAlignment="1">
      <alignment horizontal="center" vertical="center"/>
    </xf>
    <xf numFmtId="0" fontId="10" fillId="0" borderId="1" xfId="0" applyFont="1" applyBorder="1" applyAlignment="1">
      <alignment horizontal="center" vertical="center"/>
    </xf>
    <xf numFmtId="0" fontId="0" fillId="0" borderId="0" xfId="0" applyNumberFormat="1"/>
    <xf numFmtId="0" fontId="1"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0" fontId="1" fillId="0" borderId="0" xfId="0" applyFont="1" applyAlignment="1" applyProtection="1">
      <alignment horizontal="justify" vertical="center" wrapText="1"/>
      <protection locked="0"/>
    </xf>
    <xf numFmtId="49" fontId="1" fillId="0" borderId="0" xfId="0" applyNumberFormat="1" applyFont="1" applyAlignment="1">
      <alignment horizontal="center" vertical="center" wrapText="1"/>
    </xf>
    <xf numFmtId="15" fontId="1" fillId="0" borderId="0" xfId="0" applyNumberFormat="1" applyFont="1" applyAlignment="1">
      <alignment horizontal="center" vertical="center" wrapText="1"/>
    </xf>
    <xf numFmtId="1" fontId="1" fillId="0" borderId="0" xfId="1" applyNumberFormat="1" applyFont="1" applyFill="1" applyBorder="1" applyAlignment="1" applyProtection="1">
      <alignment horizontal="center" vertical="center" wrapText="1"/>
      <protection locked="0"/>
    </xf>
    <xf numFmtId="0" fontId="1" fillId="0" borderId="0" xfId="1" applyNumberFormat="1" applyFont="1" applyFill="1" applyBorder="1" applyAlignment="1">
      <alignment horizontal="center" vertical="center"/>
    </xf>
    <xf numFmtId="9" fontId="1" fillId="0" borderId="0" xfId="1" applyFont="1" applyFill="1" applyBorder="1" applyAlignment="1" applyProtection="1">
      <alignment horizontal="center" vertical="center" wrapText="1"/>
      <protection locked="0"/>
    </xf>
    <xf numFmtId="0" fontId="1" fillId="0" borderId="0" xfId="0" quotePrefix="1" applyFont="1" applyAlignment="1" applyProtection="1">
      <alignment horizontal="center" vertical="center" wrapText="1"/>
      <protection locked="0"/>
    </xf>
    <xf numFmtId="9" fontId="1" fillId="0" borderId="0" xfId="0" applyNumberFormat="1" applyFont="1" applyAlignment="1">
      <alignment horizontal="center" vertical="center" wrapText="1"/>
    </xf>
    <xf numFmtId="0" fontId="4" fillId="0" borderId="0" xfId="0" applyFont="1" applyAlignment="1">
      <alignment horizontal="center" vertical="top" wrapText="1"/>
    </xf>
    <xf numFmtId="49" fontId="1" fillId="0" borderId="0" xfId="2" applyNumberFormat="1" applyFont="1" applyFill="1" applyBorder="1" applyAlignment="1" applyProtection="1">
      <alignment horizontal="center" vertical="center" wrapText="1"/>
      <protection locked="0"/>
    </xf>
    <xf numFmtId="49" fontId="1" fillId="0" borderId="0" xfId="0" applyNumberFormat="1" applyFont="1" applyAlignment="1" applyProtection="1">
      <alignment horizontal="center" vertical="center" wrapText="1"/>
      <protection locked="0"/>
    </xf>
    <xf numFmtId="0" fontId="1" fillId="0" borderId="0" xfId="4"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1" fontId="1" fillId="0" borderId="0" xfId="0" applyNumberFormat="1" applyFont="1" applyFill="1" applyAlignment="1" applyProtection="1">
      <alignment horizontal="center" vertical="center" wrapText="1"/>
      <protection locked="0"/>
    </xf>
    <xf numFmtId="1" fontId="1" fillId="0" borderId="0" xfId="0" applyNumberFormat="1" applyFont="1" applyAlignment="1" applyProtection="1">
      <alignment horizontal="center" vertical="center" wrapText="1"/>
      <protection locked="0"/>
    </xf>
    <xf numFmtId="0" fontId="27" fillId="0" borderId="0" xfId="6" applyFont="1" applyFill="1" applyBorder="1" applyAlignment="1" applyProtection="1">
      <alignment horizontal="center" vertical="center" wrapText="1"/>
      <protection locked="0"/>
    </xf>
    <xf numFmtId="0" fontId="1" fillId="0" borderId="0" xfId="4" applyFont="1" applyFill="1" applyBorder="1" applyAlignment="1" applyProtection="1">
      <alignment horizontal="justify" vertical="center" wrapText="1"/>
      <protection locked="0"/>
    </xf>
    <xf numFmtId="49" fontId="1" fillId="0" borderId="0" xfId="4" applyNumberFormat="1" applyFont="1" applyFill="1" applyBorder="1" applyAlignment="1">
      <alignment horizontal="center" vertical="center" wrapText="1"/>
    </xf>
    <xf numFmtId="15" fontId="1" fillId="0" borderId="0" xfId="4" applyNumberFormat="1" applyFont="1" applyFill="1" applyBorder="1" applyAlignment="1">
      <alignment horizontal="center" vertical="center" wrapText="1"/>
    </xf>
    <xf numFmtId="0" fontId="1" fillId="0" borderId="0" xfId="4" applyFont="1" applyFill="1" applyBorder="1" applyAlignment="1">
      <alignment horizontal="center" vertical="center" wrapText="1"/>
    </xf>
    <xf numFmtId="9" fontId="1" fillId="0" borderId="0" xfId="4" applyNumberFormat="1" applyFont="1" applyFill="1" applyBorder="1" applyAlignment="1" applyProtection="1">
      <alignment horizontal="center" vertical="center" wrapText="1"/>
      <protection locked="0"/>
    </xf>
    <xf numFmtId="1" fontId="1" fillId="0" borderId="0" xfId="4" applyNumberFormat="1" applyFont="1" applyFill="1" applyBorder="1" applyAlignment="1" applyProtection="1">
      <alignment horizontal="center" vertical="center" wrapText="1"/>
      <protection locked="0"/>
    </xf>
    <xf numFmtId="0" fontId="1" fillId="0" borderId="0" xfId="0" quotePrefix="1" applyFont="1" applyAlignment="1" applyProtection="1">
      <alignment horizontal="justify" vertical="center" wrapText="1"/>
      <protection locked="0"/>
    </xf>
    <xf numFmtId="0" fontId="1" fillId="0" borderId="0" xfId="5" applyFont="1" applyFill="1" applyBorder="1" applyAlignment="1">
      <alignment horizontal="center" vertical="center" wrapText="1"/>
    </xf>
    <xf numFmtId="0" fontId="1" fillId="0" borderId="0" xfId="0" quotePrefix="1" applyFont="1" applyAlignment="1" applyProtection="1">
      <alignment horizontal="left" vertical="center" wrapText="1"/>
      <protection locked="0"/>
    </xf>
    <xf numFmtId="0" fontId="4" fillId="0" borderId="0" xfId="0" applyFont="1" applyAlignment="1">
      <alignment horizontal="center" vertical="center" wrapText="1"/>
    </xf>
    <xf numFmtId="9" fontId="1" fillId="0" borderId="0" xfId="0" applyNumberFormat="1" applyFont="1" applyAlignment="1">
      <alignment horizontal="center" vertical="center"/>
    </xf>
    <xf numFmtId="0" fontId="1" fillId="0" borderId="0" xfId="3" applyFont="1" applyFill="1" applyBorder="1" applyAlignment="1" applyProtection="1">
      <alignment horizontal="justify" vertical="center" wrapText="1"/>
      <protection locked="0"/>
    </xf>
    <xf numFmtId="10" fontId="1" fillId="0" borderId="0" xfId="0" applyNumberFormat="1" applyFont="1" applyAlignment="1" applyProtection="1">
      <alignment horizontal="center" vertical="center" wrapText="1"/>
      <protection locked="0"/>
    </xf>
  </cellXfs>
  <cellStyles count="7">
    <cellStyle name="Énfasis5" xfId="5" builtinId="45"/>
    <cellStyle name="Hipervínculo" xfId="6" builtinId="8"/>
    <cellStyle name="Incorrecto" xfId="3" builtinId="27"/>
    <cellStyle name="Millares" xfId="2" builtinId="3"/>
    <cellStyle name="Neutral" xfId="4" builtinId="28"/>
    <cellStyle name="Normal" xfId="0" builtinId="0"/>
    <cellStyle name="Porcentaje" xfId="1" builtinId="5"/>
  </cellStyles>
  <dxfs count="309">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justify"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165" formatCode="dd\-mmm\-yy"/>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justify" vertical="center" textRotation="0" wrapText="1"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rgb="FFFFC000"/>
        <name val="Arial"/>
        <family val="2"/>
        <scheme val="none"/>
      </font>
      <fill>
        <patternFill patternType="solid">
          <fgColor indexed="64"/>
          <bgColor theme="3"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ill>
        <patternFill patternType="solid">
          <bgColor theme="8" tint="-0.499984740745262"/>
        </patternFill>
      </fill>
    </dxf>
    <dxf>
      <fill>
        <patternFill patternType="solid">
          <bgColor theme="8" tint="-0.499984740745262"/>
        </patternFill>
      </fill>
    </dxf>
    <dxf>
      <font>
        <color theme="0"/>
      </font>
    </dxf>
    <dxf>
      <font>
        <color theme="0"/>
      </font>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alignment horizontal="center"/>
    </dxf>
    <dxf>
      <font>
        <color rgb="FF9C0006"/>
      </font>
      <fill>
        <patternFill>
          <bgColor rgb="FFFFC7CE"/>
        </patternFill>
      </fill>
    </dxf>
    <dxf>
      <alignment horizontal="center"/>
    </dxf>
    <dxf>
      <font>
        <name val="Albertus MT Lt"/>
        <scheme val="none"/>
      </font>
    </dxf>
    <dxf>
      <font>
        <name val="Albertus MT Lt"/>
        <scheme val="none"/>
      </font>
    </dxf>
    <dxf>
      <font>
        <name val="Albertus MT Lt"/>
        <scheme val="none"/>
      </font>
    </dxf>
    <dxf>
      <font>
        <name val="Albertus MT Lt"/>
        <scheme val="none"/>
      </font>
    </dxf>
    <dxf>
      <font>
        <name val="Albertus MT Lt"/>
        <scheme val="none"/>
      </font>
    </dxf>
    <dxf>
      <font>
        <color theme="0"/>
      </font>
    </dxf>
    <dxf>
      <font>
        <color theme="0"/>
      </font>
    </dxf>
    <dxf>
      <fill>
        <patternFill patternType="solid">
          <bgColor theme="8" tint="-0.499984740745262"/>
        </patternFill>
      </fill>
    </dxf>
    <dxf>
      <fill>
        <patternFill patternType="solid">
          <bgColor theme="8" tint="-0.499984740745262"/>
        </patternFill>
      </fill>
    </dxf>
    <dxf>
      <font>
        <b/>
        <color theme="1"/>
      </font>
      <border>
        <bottom style="thin">
          <color theme="8"/>
        </bottom>
        <vertical/>
        <horizontal/>
      </border>
    </dxf>
    <dxf>
      <font>
        <b val="0"/>
        <i val="0"/>
        <sz val="9"/>
        <color theme="1" tint="0.499984740745262"/>
        <name val="Albertus MT Lt"/>
        <family val="2"/>
        <scheme val="none"/>
      </font>
      <fill>
        <patternFill patternType="solid">
          <fgColor indexed="64"/>
          <bgColor theme="0" tint="-4.9989318521683403E-2"/>
        </patternFill>
      </fill>
      <border>
        <left/>
        <right/>
        <top/>
        <bottom/>
        <vertical/>
        <horizontal/>
      </border>
    </dxf>
  </dxfs>
  <tableStyles count="1" defaultTableStyle="TableStyleMedium9" defaultPivotStyle="PivotStyleLight16">
    <tableStyle name="Verde" pivot="0" table="0" count="10" xr9:uid="{02234EBB-3C8E-4D9A-B343-3206ACC61B99}">
      <tableStyleElement type="wholeTable" dxfId="308"/>
      <tableStyleElement type="headerRow" dxfId="307"/>
    </tableStyle>
  </tableStyles>
  <colors>
    <mruColors>
      <color rgb="FFEEECE2"/>
      <color rgb="FFEBE9DD"/>
      <color rgb="FFE5E2D3"/>
      <color rgb="FFFFFFCC"/>
      <color rgb="FFCCCC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59999389629810485"/>
              <bgColor theme="8"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Verde">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50000"/>
              </a:schemeClr>
            </a:solidFill>
            <a:ln>
              <a:noFill/>
            </a:ln>
            <a:effectLst/>
          </c:spPr>
          <c:invertIfNegative val="0"/>
          <c:dPt>
            <c:idx val="1"/>
            <c:invertIfNegative val="0"/>
            <c:bubble3D val="0"/>
            <c:spPr>
              <a:solidFill>
                <a:schemeClr val="accent5">
                  <a:lumMod val="75000"/>
                </a:schemeClr>
              </a:solidFill>
              <a:ln>
                <a:noFill/>
              </a:ln>
              <a:effectLst/>
            </c:spPr>
            <c:extLst>
              <c:ext xmlns:c16="http://schemas.microsoft.com/office/drawing/2014/chart" uri="{C3380CC4-5D6E-409C-BE32-E72D297353CC}">
                <c16:uniqueId val="{00000001-FB36-4834-BE6E-1FF1ECC2FEE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lbertus Medium" panose="020E06020303040203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Análisis!$B$12:$B$13</c:f>
              <c:strCache>
                <c:ptCount val="2"/>
                <c:pt idx="0">
                  <c:v>Ascendente</c:v>
                </c:pt>
                <c:pt idx="1">
                  <c:v>Descendente</c:v>
                </c:pt>
              </c:strCache>
            </c:strRef>
          </c:cat>
          <c:val>
            <c:numRef>
              <c:f>Análisis!$C$12:$C$13</c:f>
              <c:numCache>
                <c:formatCode>General</c:formatCode>
                <c:ptCount val="2"/>
                <c:pt idx="0">
                  <c:v>2</c:v>
                </c:pt>
                <c:pt idx="1">
                  <c:v>0</c:v>
                </c:pt>
              </c:numCache>
            </c:numRef>
          </c:val>
          <c:extLst>
            <c:ext xmlns:c16="http://schemas.microsoft.com/office/drawing/2014/chart" uri="{C3380CC4-5D6E-409C-BE32-E72D297353CC}">
              <c16:uniqueId val="{00000002-FB36-4834-BE6E-1FF1ECC2FEEC}"/>
            </c:ext>
          </c:extLst>
        </c:ser>
        <c:dLbls>
          <c:showLegendKey val="0"/>
          <c:showVal val="0"/>
          <c:showCatName val="0"/>
          <c:showSerName val="0"/>
          <c:showPercent val="0"/>
          <c:showBubbleSize val="0"/>
        </c:dLbls>
        <c:gapWidth val="219"/>
        <c:overlap val="-27"/>
        <c:axId val="674248376"/>
        <c:axId val="674250016"/>
      </c:barChart>
      <c:catAx>
        <c:axId val="674248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lbertus Medium" panose="020E0602030304020304" pitchFamily="34" charset="0"/>
                <a:ea typeface="+mn-ea"/>
                <a:cs typeface="+mn-cs"/>
              </a:defRPr>
            </a:pPr>
            <a:endParaRPr lang="es-CO"/>
          </a:p>
        </c:txPr>
        <c:crossAx val="674250016"/>
        <c:crosses val="autoZero"/>
        <c:auto val="1"/>
        <c:lblAlgn val="ctr"/>
        <c:lblOffset val="100"/>
        <c:noMultiLvlLbl val="0"/>
      </c:catAx>
      <c:valAx>
        <c:axId val="674250016"/>
        <c:scaling>
          <c:orientation val="minMax"/>
        </c:scaling>
        <c:delete val="1"/>
        <c:axPos val="l"/>
        <c:numFmt formatCode="General" sourceLinked="1"/>
        <c:majorTickMark val="none"/>
        <c:minorTickMark val="none"/>
        <c:tickLblPos val="nextTo"/>
        <c:crossAx val="674248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67251461988305E-2"/>
          <c:y val="7.7611111111111117E-2"/>
          <c:w val="0.94058479532163741"/>
          <c:h val="0.7422022222222222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50000"/>
                </a:schemeClr>
              </a:solidFill>
              <a:ln>
                <a:noFill/>
              </a:ln>
              <a:effectLst/>
            </c:spPr>
            <c:extLst>
              <c:ext xmlns:c16="http://schemas.microsoft.com/office/drawing/2014/chart" uri="{C3380CC4-5D6E-409C-BE32-E72D297353CC}">
                <c16:uniqueId val="{00000001-2194-4B8B-A074-534E584462FC}"/>
              </c:ext>
            </c:extLst>
          </c:dPt>
          <c:dPt>
            <c:idx val="1"/>
            <c:invertIfNegative val="0"/>
            <c:bubble3D val="0"/>
            <c:spPr>
              <a:solidFill>
                <a:schemeClr val="accent5">
                  <a:lumMod val="75000"/>
                </a:schemeClr>
              </a:solidFill>
              <a:ln>
                <a:noFill/>
              </a:ln>
              <a:effectLst/>
            </c:spPr>
            <c:extLst>
              <c:ext xmlns:c16="http://schemas.microsoft.com/office/drawing/2014/chart" uri="{C3380CC4-5D6E-409C-BE32-E72D297353CC}">
                <c16:uniqueId val="{00000003-2194-4B8B-A074-534E584462FC}"/>
              </c:ext>
            </c:extLst>
          </c:dPt>
          <c:dPt>
            <c:idx val="2"/>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5-2194-4B8B-A074-534E584462FC}"/>
              </c:ext>
            </c:extLst>
          </c:dPt>
          <c:dPt>
            <c:idx val="3"/>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7-2194-4B8B-A074-534E584462F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lbertus Medium" panose="020E06020303040203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Análisis!$E$12:$E$15</c:f>
              <c:strCache>
                <c:ptCount val="4"/>
                <c:pt idx="0">
                  <c:v>Calidad</c:v>
                </c:pt>
                <c:pt idx="1">
                  <c:v>Efectividad</c:v>
                </c:pt>
                <c:pt idx="2">
                  <c:v>Eficacia</c:v>
                </c:pt>
                <c:pt idx="3">
                  <c:v>Eficiencia</c:v>
                </c:pt>
              </c:strCache>
            </c:strRef>
          </c:cat>
          <c:val>
            <c:numRef>
              <c:f>Análisis!$F$12:$F$15</c:f>
              <c:numCache>
                <c:formatCode>General</c:formatCode>
                <c:ptCount val="4"/>
                <c:pt idx="0">
                  <c:v>0</c:v>
                </c:pt>
                <c:pt idx="1">
                  <c:v>0</c:v>
                </c:pt>
                <c:pt idx="2">
                  <c:v>2</c:v>
                </c:pt>
                <c:pt idx="3">
                  <c:v>0</c:v>
                </c:pt>
              </c:numCache>
            </c:numRef>
          </c:val>
          <c:extLst>
            <c:ext xmlns:c16="http://schemas.microsoft.com/office/drawing/2014/chart" uri="{C3380CC4-5D6E-409C-BE32-E72D297353CC}">
              <c16:uniqueId val="{00000008-2194-4B8B-A074-534E584462FC}"/>
            </c:ext>
          </c:extLst>
        </c:ser>
        <c:dLbls>
          <c:showLegendKey val="0"/>
          <c:showVal val="0"/>
          <c:showCatName val="0"/>
          <c:showSerName val="0"/>
          <c:showPercent val="0"/>
          <c:showBubbleSize val="0"/>
        </c:dLbls>
        <c:gapWidth val="100"/>
        <c:overlap val="-27"/>
        <c:axId val="978912144"/>
        <c:axId val="978915096"/>
      </c:barChart>
      <c:catAx>
        <c:axId val="97891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lbertus Medium" panose="020E0602030304020304" pitchFamily="34" charset="0"/>
                <a:ea typeface="+mn-ea"/>
                <a:cs typeface="+mn-cs"/>
              </a:defRPr>
            </a:pPr>
            <a:endParaRPr lang="es-CO"/>
          </a:p>
        </c:txPr>
        <c:crossAx val="978915096"/>
        <c:crosses val="autoZero"/>
        <c:auto val="1"/>
        <c:lblAlgn val="ctr"/>
        <c:lblOffset val="100"/>
        <c:noMultiLvlLbl val="0"/>
      </c:catAx>
      <c:valAx>
        <c:axId val="978915096"/>
        <c:scaling>
          <c:orientation val="minMax"/>
        </c:scaling>
        <c:delete val="1"/>
        <c:axPos val="l"/>
        <c:numFmt formatCode="General" sourceLinked="1"/>
        <c:majorTickMark val="none"/>
        <c:minorTickMark val="none"/>
        <c:tickLblPos val="nextTo"/>
        <c:crossAx val="978912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50000"/>
                </a:schemeClr>
              </a:solidFill>
              <a:ln>
                <a:noFill/>
              </a:ln>
              <a:effectLst/>
            </c:spPr>
            <c:extLst>
              <c:ext xmlns:c16="http://schemas.microsoft.com/office/drawing/2014/chart" uri="{C3380CC4-5D6E-409C-BE32-E72D297353CC}">
                <c16:uniqueId val="{00000001-0B5E-4FEE-A3DB-CD3BBC8416AC}"/>
              </c:ext>
            </c:extLst>
          </c:dPt>
          <c:dPt>
            <c:idx val="1"/>
            <c:invertIfNegative val="0"/>
            <c:bubble3D val="0"/>
            <c:spPr>
              <a:solidFill>
                <a:schemeClr val="accent5">
                  <a:lumMod val="75000"/>
                </a:schemeClr>
              </a:solidFill>
              <a:ln>
                <a:noFill/>
              </a:ln>
              <a:effectLst/>
            </c:spPr>
            <c:extLst>
              <c:ext xmlns:c16="http://schemas.microsoft.com/office/drawing/2014/chart" uri="{C3380CC4-5D6E-409C-BE32-E72D297353CC}">
                <c16:uniqueId val="{00000002-0B5E-4FEE-A3DB-CD3BBC8416AC}"/>
              </c:ext>
            </c:extLst>
          </c:dPt>
          <c:dPt>
            <c:idx val="2"/>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0B5E-4FEE-A3DB-CD3BBC8416AC}"/>
              </c:ext>
            </c:extLst>
          </c:dPt>
          <c:dPt>
            <c:idx val="3"/>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4-0B5E-4FEE-A3DB-CD3BBC8416A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lbertus Medium" panose="020E06020303040203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Análisis!$H$12:$H$15</c:f>
              <c:strCache>
                <c:ptCount val="4"/>
                <c:pt idx="0">
                  <c:v>Calidad</c:v>
                </c:pt>
                <c:pt idx="1">
                  <c:v>Efectividad</c:v>
                </c:pt>
                <c:pt idx="2">
                  <c:v>Eficacia</c:v>
                </c:pt>
                <c:pt idx="3">
                  <c:v>Eficiencia</c:v>
                </c:pt>
              </c:strCache>
            </c:strRef>
          </c:cat>
          <c:val>
            <c:numRef>
              <c:f>Análisis!$I$12:$I$15</c:f>
              <c:numCache>
                <c:formatCode>0.00%</c:formatCode>
                <c:ptCount val="4"/>
                <c:pt idx="0">
                  <c:v>0</c:v>
                </c:pt>
                <c:pt idx="1">
                  <c:v>0</c:v>
                </c:pt>
                <c:pt idx="2">
                  <c:v>0.995</c:v>
                </c:pt>
                <c:pt idx="3">
                  <c:v>0</c:v>
                </c:pt>
              </c:numCache>
            </c:numRef>
          </c:val>
          <c:extLst>
            <c:ext xmlns:c16="http://schemas.microsoft.com/office/drawing/2014/chart" uri="{C3380CC4-5D6E-409C-BE32-E72D297353CC}">
              <c16:uniqueId val="{00000000-0B5E-4FEE-A3DB-CD3BBC8416AC}"/>
            </c:ext>
          </c:extLst>
        </c:ser>
        <c:dLbls>
          <c:showLegendKey val="0"/>
          <c:showVal val="0"/>
          <c:showCatName val="0"/>
          <c:showSerName val="0"/>
          <c:showPercent val="0"/>
          <c:showBubbleSize val="0"/>
        </c:dLbls>
        <c:gapWidth val="100"/>
        <c:overlap val="-27"/>
        <c:axId val="673047728"/>
        <c:axId val="673052320"/>
      </c:barChart>
      <c:catAx>
        <c:axId val="67304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lbertus Medium" panose="020E0602030304020304" pitchFamily="34" charset="0"/>
                <a:ea typeface="+mn-ea"/>
                <a:cs typeface="+mn-cs"/>
              </a:defRPr>
            </a:pPr>
            <a:endParaRPr lang="es-CO"/>
          </a:p>
        </c:txPr>
        <c:crossAx val="673052320"/>
        <c:crosses val="autoZero"/>
        <c:auto val="1"/>
        <c:lblAlgn val="ctr"/>
        <c:lblOffset val="100"/>
        <c:noMultiLvlLbl val="0"/>
      </c:catAx>
      <c:valAx>
        <c:axId val="673052320"/>
        <c:scaling>
          <c:orientation val="minMax"/>
        </c:scaling>
        <c:delete val="1"/>
        <c:axPos val="l"/>
        <c:numFmt formatCode="0.00%" sourceLinked="1"/>
        <c:majorTickMark val="none"/>
        <c:minorTickMark val="none"/>
        <c:tickLblPos val="nextTo"/>
        <c:crossAx val="673047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081116524072394E-2"/>
          <c:y val="0.11576872051886793"/>
          <c:w val="0.90691016286537485"/>
          <c:h val="0.73859225360920522"/>
        </c:manualLayout>
      </c:layout>
      <c:barChart>
        <c:barDir val="col"/>
        <c:grouping val="clustered"/>
        <c:varyColors val="0"/>
        <c:ser>
          <c:idx val="0"/>
          <c:order val="0"/>
          <c:spPr>
            <a:solidFill>
              <a:schemeClr val="accent5">
                <a:lumMod val="75000"/>
              </a:schemeClr>
            </a:solidFill>
            <a:ln>
              <a:noFill/>
            </a:ln>
            <a:effectLst/>
          </c:spPr>
          <c:invertIfNegative val="0"/>
          <c:dPt>
            <c:idx val="0"/>
            <c:invertIfNegative val="0"/>
            <c:bubble3D val="0"/>
            <c:spPr>
              <a:solidFill>
                <a:schemeClr val="accent5">
                  <a:lumMod val="50000"/>
                </a:schemeClr>
              </a:solidFill>
              <a:ln>
                <a:noFill/>
              </a:ln>
              <a:effectLst/>
            </c:spPr>
            <c:extLst>
              <c:ext xmlns:c16="http://schemas.microsoft.com/office/drawing/2014/chart" uri="{C3380CC4-5D6E-409C-BE32-E72D297353CC}">
                <c16:uniqueId val="{00000001-6510-4DED-B72B-2CC0A4F1E0C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lbertus Medium" panose="020E06020303040203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Análisis!$K$12:$K$13</c:f>
              <c:strCache>
                <c:ptCount val="2"/>
                <c:pt idx="0">
                  <c:v>Calidad</c:v>
                </c:pt>
                <c:pt idx="1">
                  <c:v>Eficiencia</c:v>
                </c:pt>
              </c:strCache>
            </c:strRef>
          </c:cat>
          <c:val>
            <c:numRef>
              <c:f>Análisis!$L$12:$L$13</c:f>
              <c:numCache>
                <c:formatCode>0.00%</c:formatCode>
                <c:ptCount val="2"/>
                <c:pt idx="0">
                  <c:v>0</c:v>
                </c:pt>
                <c:pt idx="1">
                  <c:v>0</c:v>
                </c:pt>
              </c:numCache>
            </c:numRef>
          </c:val>
          <c:extLst>
            <c:ext xmlns:c16="http://schemas.microsoft.com/office/drawing/2014/chart" uri="{C3380CC4-5D6E-409C-BE32-E72D297353CC}">
              <c16:uniqueId val="{00000002-6510-4DED-B72B-2CC0A4F1E0C2}"/>
            </c:ext>
          </c:extLst>
        </c:ser>
        <c:dLbls>
          <c:showLegendKey val="0"/>
          <c:showVal val="0"/>
          <c:showCatName val="0"/>
          <c:showSerName val="0"/>
          <c:showPercent val="0"/>
          <c:showBubbleSize val="0"/>
        </c:dLbls>
        <c:gapWidth val="219"/>
        <c:overlap val="-27"/>
        <c:axId val="959649824"/>
        <c:axId val="959647528"/>
      </c:barChart>
      <c:catAx>
        <c:axId val="95964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lbertus Medium" panose="020E0602030304020304" pitchFamily="34" charset="0"/>
                <a:ea typeface="+mn-ea"/>
                <a:cs typeface="+mn-cs"/>
              </a:defRPr>
            </a:pPr>
            <a:endParaRPr lang="es-CO"/>
          </a:p>
        </c:txPr>
        <c:crossAx val="959647528"/>
        <c:crosses val="autoZero"/>
        <c:auto val="1"/>
        <c:lblAlgn val="ctr"/>
        <c:lblOffset val="100"/>
        <c:noMultiLvlLbl val="0"/>
      </c:catAx>
      <c:valAx>
        <c:axId val="959647528"/>
        <c:scaling>
          <c:orientation val="minMax"/>
          <c:max val="1.1000000000000001"/>
          <c:min val="0"/>
        </c:scaling>
        <c:delete val="1"/>
        <c:axPos val="l"/>
        <c:numFmt formatCode="0.00%" sourceLinked="1"/>
        <c:majorTickMark val="none"/>
        <c:minorTickMark val="none"/>
        <c:tickLblPos val="nextTo"/>
        <c:crossAx val="959649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Dashboard!A1"/><Relationship Id="rId7" Type="http://schemas.openxmlformats.org/officeDocument/2006/relationships/hyperlink" Target="#Instruccione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Datos!A1"/><Relationship Id="rId5" Type="http://schemas.openxmlformats.org/officeDocument/2006/relationships/image" Target="../media/image4.svg"/><Relationship Id="rId4" Type="http://schemas.openxmlformats.org/officeDocument/2006/relationships/image" Target="../media/image3.png"/><Relationship Id="rId9" Type="http://schemas.openxmlformats.org/officeDocument/2006/relationships/image" Target="../media/image6.svg"/></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hyperlink" Target="#Portada!A1"/><Relationship Id="rId3" Type="http://schemas.openxmlformats.org/officeDocument/2006/relationships/image" Target="../media/image9.png"/><Relationship Id="rId7" Type="http://schemas.openxmlformats.org/officeDocument/2006/relationships/chart" Target="../charts/chart1.xml"/><Relationship Id="rId12" Type="http://schemas.openxmlformats.org/officeDocument/2006/relationships/image" Target="../media/image14.sv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2.svg"/><Relationship Id="rId11" Type="http://schemas.openxmlformats.org/officeDocument/2006/relationships/image" Target="../media/image13.png"/><Relationship Id="rId5" Type="http://schemas.openxmlformats.org/officeDocument/2006/relationships/image" Target="../media/image11.png"/><Relationship Id="rId15" Type="http://schemas.openxmlformats.org/officeDocument/2006/relationships/image" Target="../media/image16.svg"/><Relationship Id="rId10" Type="http://schemas.openxmlformats.org/officeDocument/2006/relationships/chart" Target="../charts/chart4.xml"/><Relationship Id="rId4" Type="http://schemas.openxmlformats.org/officeDocument/2006/relationships/image" Target="../media/image10.svg"/><Relationship Id="rId9" Type="http://schemas.openxmlformats.org/officeDocument/2006/relationships/chart" Target="../charts/chart3.xml"/><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svg"/><Relationship Id="rId2" Type="http://schemas.openxmlformats.org/officeDocument/2006/relationships/image" Target="../media/image1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0</xdr:colOff>
      <xdr:row>53</xdr:row>
      <xdr:rowOff>179916</xdr:rowOff>
    </xdr:to>
    <xdr:grpSp>
      <xdr:nvGrpSpPr>
        <xdr:cNvPr id="16" name="Grupo 15">
          <a:extLst>
            <a:ext uri="{FF2B5EF4-FFF2-40B4-BE49-F238E27FC236}">
              <a16:creationId xmlns:a16="http://schemas.microsoft.com/office/drawing/2014/main" id="{900FB544-8D1A-2144-0457-B8F910A59930}"/>
            </a:ext>
          </a:extLst>
        </xdr:cNvPr>
        <xdr:cNvGrpSpPr/>
      </xdr:nvGrpSpPr>
      <xdr:grpSpPr>
        <a:xfrm>
          <a:off x="0" y="0"/>
          <a:ext cx="17526000" cy="10276416"/>
          <a:chOff x="0" y="10584"/>
          <a:chExt cx="17526000" cy="10276416"/>
        </a:xfrm>
      </xdr:grpSpPr>
      <xdr:grpSp>
        <xdr:nvGrpSpPr>
          <xdr:cNvPr id="15" name="Grupo 14">
            <a:extLst>
              <a:ext uri="{FF2B5EF4-FFF2-40B4-BE49-F238E27FC236}">
                <a16:creationId xmlns:a16="http://schemas.microsoft.com/office/drawing/2014/main" id="{B4193B4A-47A3-77DD-2389-B85B350B6231}"/>
              </a:ext>
            </a:extLst>
          </xdr:cNvPr>
          <xdr:cNvGrpSpPr/>
        </xdr:nvGrpSpPr>
        <xdr:grpSpPr>
          <a:xfrm>
            <a:off x="0" y="10584"/>
            <a:ext cx="17526000" cy="10276416"/>
            <a:chOff x="0" y="10584"/>
            <a:chExt cx="17526000" cy="10276416"/>
          </a:xfrm>
        </xdr:grpSpPr>
        <xdr:grpSp>
          <xdr:nvGrpSpPr>
            <xdr:cNvPr id="14" name="Grupo 13">
              <a:extLst>
                <a:ext uri="{FF2B5EF4-FFF2-40B4-BE49-F238E27FC236}">
                  <a16:creationId xmlns:a16="http://schemas.microsoft.com/office/drawing/2014/main" id="{726ACA72-3E9C-C314-3CCC-7B3379791D80}"/>
                </a:ext>
              </a:extLst>
            </xdr:cNvPr>
            <xdr:cNvGrpSpPr/>
          </xdr:nvGrpSpPr>
          <xdr:grpSpPr>
            <a:xfrm>
              <a:off x="0" y="10584"/>
              <a:ext cx="17526000" cy="10276416"/>
              <a:chOff x="0" y="10584"/>
              <a:chExt cx="17526000" cy="10276416"/>
            </a:xfrm>
          </xdr:grpSpPr>
          <xdr:grpSp>
            <xdr:nvGrpSpPr>
              <xdr:cNvPr id="6" name="Grupo 5">
                <a:extLst>
                  <a:ext uri="{FF2B5EF4-FFF2-40B4-BE49-F238E27FC236}">
                    <a16:creationId xmlns:a16="http://schemas.microsoft.com/office/drawing/2014/main" id="{F10B78C9-F5F5-029A-596A-68628196A59D}"/>
                  </a:ext>
                </a:extLst>
              </xdr:cNvPr>
              <xdr:cNvGrpSpPr/>
            </xdr:nvGrpSpPr>
            <xdr:grpSpPr>
              <a:xfrm>
                <a:off x="0" y="10584"/>
                <a:ext cx="17526000" cy="10276416"/>
                <a:chOff x="0" y="10584"/>
                <a:chExt cx="17526000" cy="10276416"/>
              </a:xfrm>
            </xdr:grpSpPr>
            <xdr:pic>
              <xdr:nvPicPr>
                <xdr:cNvPr id="3" name="Imagen 2">
                  <a:extLst>
                    <a:ext uri="{FF2B5EF4-FFF2-40B4-BE49-F238E27FC236}">
                      <a16:creationId xmlns:a16="http://schemas.microsoft.com/office/drawing/2014/main" id="{1F5BB255-7436-A050-EBB4-D31D29E7F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584"/>
                  <a:ext cx="17526000" cy="10276416"/>
                </a:xfrm>
                <a:prstGeom prst="rect">
                  <a:avLst/>
                </a:prstGeom>
              </xdr:spPr>
            </xdr:pic>
            <xdr:grpSp>
              <xdr:nvGrpSpPr>
                <xdr:cNvPr id="4" name="Grupo 3">
                  <a:extLst>
                    <a:ext uri="{FF2B5EF4-FFF2-40B4-BE49-F238E27FC236}">
                      <a16:creationId xmlns:a16="http://schemas.microsoft.com/office/drawing/2014/main" id="{1C1170FE-2E4F-646F-46F4-CF4D8B70F78F}"/>
                    </a:ext>
                  </a:extLst>
                </xdr:cNvPr>
                <xdr:cNvGrpSpPr/>
              </xdr:nvGrpSpPr>
              <xdr:grpSpPr>
                <a:xfrm>
                  <a:off x="10584" y="40821"/>
                  <a:ext cx="4116920" cy="10246179"/>
                  <a:chOff x="10584" y="40821"/>
                  <a:chExt cx="4116920" cy="10246179"/>
                </a:xfrm>
              </xdr:grpSpPr>
              <xdr:sp macro="" textlink="">
                <xdr:nvSpPr>
                  <xdr:cNvPr id="11" name="Rectángulo 10">
                    <a:extLst>
                      <a:ext uri="{FF2B5EF4-FFF2-40B4-BE49-F238E27FC236}">
                        <a16:creationId xmlns:a16="http://schemas.microsoft.com/office/drawing/2014/main" id="{9CFB8F44-1F2F-8547-76AC-025DD2FC156B}"/>
                      </a:ext>
                    </a:extLst>
                  </xdr:cNvPr>
                  <xdr:cNvSpPr/>
                </xdr:nvSpPr>
                <xdr:spPr>
                  <a:xfrm>
                    <a:off x="10584" y="40821"/>
                    <a:ext cx="4116920" cy="10246179"/>
                  </a:xfrm>
                  <a:prstGeom prst="rect">
                    <a:avLst/>
                  </a:prstGeom>
                  <a:solidFill>
                    <a:schemeClr val="accent4">
                      <a:lumMod val="50000"/>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a:p>
                </xdr:txBody>
              </xdr:sp>
              <xdr:grpSp>
                <xdr:nvGrpSpPr>
                  <xdr:cNvPr id="2" name="Grupo 1">
                    <a:extLst>
                      <a:ext uri="{FF2B5EF4-FFF2-40B4-BE49-F238E27FC236}">
                        <a16:creationId xmlns:a16="http://schemas.microsoft.com/office/drawing/2014/main" id="{B2504CD5-420E-8E84-623C-F07A56832D8D}"/>
                      </a:ext>
                    </a:extLst>
                  </xdr:cNvPr>
                  <xdr:cNvGrpSpPr/>
                </xdr:nvGrpSpPr>
                <xdr:grpSpPr>
                  <a:xfrm>
                    <a:off x="749299" y="396119"/>
                    <a:ext cx="3196167" cy="4133546"/>
                    <a:chOff x="749299" y="396119"/>
                    <a:chExt cx="3196167" cy="4133546"/>
                  </a:xfrm>
                </xdr:grpSpPr>
                <xdr:grpSp>
                  <xdr:nvGrpSpPr>
                    <xdr:cNvPr id="28" name="Grupo 27">
                      <a:extLst>
                        <a:ext uri="{FF2B5EF4-FFF2-40B4-BE49-F238E27FC236}">
                          <a16:creationId xmlns:a16="http://schemas.microsoft.com/office/drawing/2014/main" id="{1B5C64E0-B764-5839-6106-E0BE213386EC}"/>
                        </a:ext>
                      </a:extLst>
                    </xdr:cNvPr>
                    <xdr:cNvGrpSpPr/>
                  </xdr:nvGrpSpPr>
                  <xdr:grpSpPr>
                    <a:xfrm>
                      <a:off x="1127886" y="396119"/>
                      <a:ext cx="2449286" cy="2449286"/>
                      <a:chOff x="895049" y="544286"/>
                      <a:chExt cx="2449286" cy="2449286"/>
                    </a:xfrm>
                    <a:effectLst>
                      <a:outerShdw blurRad="50800" dist="38100" dir="2700000" algn="tl" rotWithShape="0">
                        <a:prstClr val="black">
                          <a:alpha val="40000"/>
                        </a:prstClr>
                      </a:outerShdw>
                    </a:effectLst>
                  </xdr:grpSpPr>
                  <xdr:sp macro="" textlink="">
                    <xdr:nvSpPr>
                      <xdr:cNvPr id="12" name="Elipse 11">
                        <a:extLst>
                          <a:ext uri="{FF2B5EF4-FFF2-40B4-BE49-F238E27FC236}">
                            <a16:creationId xmlns:a16="http://schemas.microsoft.com/office/drawing/2014/main" id="{25C918EB-BF9C-1C72-5BF5-D24282FECF5E}"/>
                          </a:ext>
                        </a:extLst>
                      </xdr:cNvPr>
                      <xdr:cNvSpPr/>
                    </xdr:nvSpPr>
                    <xdr:spPr>
                      <a:xfrm>
                        <a:off x="895049" y="544286"/>
                        <a:ext cx="2449286" cy="244928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24" name="Imagen 23" descr="Inicio | Archivo General de la Nación">
                        <a:extLst>
                          <a:ext uri="{FF2B5EF4-FFF2-40B4-BE49-F238E27FC236}">
                            <a16:creationId xmlns:a16="http://schemas.microsoft.com/office/drawing/2014/main" id="{035E5069-A8AC-4F98-BCCB-5D82C086482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52690"/>
                      <a:stretch/>
                    </xdr:blipFill>
                    <xdr:spPr bwMode="auto">
                      <a:xfrm>
                        <a:off x="1114276" y="780574"/>
                        <a:ext cx="2010832" cy="197671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3" name="Rectángulo: esquinas redondeadas 12">
                      <a:extLst>
                        <a:ext uri="{FF2B5EF4-FFF2-40B4-BE49-F238E27FC236}">
                          <a16:creationId xmlns:a16="http://schemas.microsoft.com/office/drawing/2014/main" id="{40143209-6A99-4DD2-9986-B5AB23A5EE0F}"/>
                        </a:ext>
                      </a:extLst>
                    </xdr:cNvPr>
                    <xdr:cNvSpPr/>
                  </xdr:nvSpPr>
                  <xdr:spPr>
                    <a:xfrm>
                      <a:off x="749299" y="3198282"/>
                      <a:ext cx="3196167" cy="1331383"/>
                    </a:xfrm>
                    <a:prstGeom prst="roundRect">
                      <a:avLst>
                        <a:gd name="adj" fmla="val 14184"/>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900" b="1">
                          <a:solidFill>
                            <a:schemeClr val="tx1">
                              <a:lumMod val="65000"/>
                              <a:lumOff val="35000"/>
                            </a:schemeClr>
                          </a:solidFill>
                          <a:latin typeface="Albertus MT Lt" panose="020E0502030304020304" pitchFamily="34" charset="0"/>
                        </a:rPr>
                        <a:t>INDICADORES</a:t>
                      </a:r>
                      <a:r>
                        <a:rPr lang="es-CO" sz="1900" b="1" baseline="0">
                          <a:solidFill>
                            <a:schemeClr val="tx1">
                              <a:lumMod val="65000"/>
                              <a:lumOff val="35000"/>
                            </a:schemeClr>
                          </a:solidFill>
                          <a:latin typeface="Albertus MT Lt" panose="020E0502030304020304" pitchFamily="34" charset="0"/>
                        </a:rPr>
                        <a:t> SISTEMA INTEGRADO DE PLANEACIÓN Y GESTIÓN</a:t>
                      </a:r>
                      <a:endParaRPr lang="es-CO" sz="1900" b="1">
                        <a:solidFill>
                          <a:schemeClr val="tx1">
                            <a:lumMod val="65000"/>
                            <a:lumOff val="35000"/>
                          </a:schemeClr>
                        </a:solidFill>
                        <a:latin typeface="Albertus MT Lt" panose="020E0502030304020304" pitchFamily="34" charset="0"/>
                      </a:endParaRPr>
                    </a:p>
                  </xdr:txBody>
                </xdr:sp>
              </xdr:grpSp>
            </xdr:grpSp>
          </xdr:grpSp>
          <xdr:grpSp>
            <xdr:nvGrpSpPr>
              <xdr:cNvPr id="25" name="Grupo 24">
                <a:hlinkClick xmlns:r="http://schemas.openxmlformats.org/officeDocument/2006/relationships" r:id="rId3"/>
                <a:extLst>
                  <a:ext uri="{FF2B5EF4-FFF2-40B4-BE49-F238E27FC236}">
                    <a16:creationId xmlns:a16="http://schemas.microsoft.com/office/drawing/2014/main" id="{CA2EF52D-7E02-6B8A-B8E2-A94CDF075C62}"/>
                  </a:ext>
                </a:extLst>
              </xdr:cNvPr>
              <xdr:cNvGrpSpPr/>
            </xdr:nvGrpSpPr>
            <xdr:grpSpPr>
              <a:xfrm>
                <a:off x="749299" y="5200650"/>
                <a:ext cx="3196167" cy="539750"/>
                <a:chOff x="749299" y="5200650"/>
                <a:chExt cx="3196167" cy="539750"/>
              </a:xfrm>
            </xdr:grpSpPr>
            <xdr:sp macro="" textlink="">
              <xdr:nvSpPr>
                <xdr:cNvPr id="7" name="Rectángulo: esquinas redondeadas 6">
                  <a:extLst>
                    <a:ext uri="{FF2B5EF4-FFF2-40B4-BE49-F238E27FC236}">
                      <a16:creationId xmlns:a16="http://schemas.microsoft.com/office/drawing/2014/main" id="{ABBAF7FC-2661-4F73-A450-877232CDD427}"/>
                    </a:ext>
                  </a:extLst>
                </xdr:cNvPr>
                <xdr:cNvSpPr/>
              </xdr:nvSpPr>
              <xdr:spPr>
                <a:xfrm>
                  <a:off x="749299" y="5200650"/>
                  <a:ext cx="3196167" cy="539750"/>
                </a:xfrm>
                <a:prstGeom prst="roundRect">
                  <a:avLst>
                    <a:gd name="adj" fmla="val 19748"/>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400" b="1">
                      <a:solidFill>
                        <a:schemeClr val="accent5">
                          <a:lumMod val="50000"/>
                        </a:schemeClr>
                      </a:solidFill>
                      <a:latin typeface="Albertus MT Lt" panose="020E0502030304020304" pitchFamily="34" charset="0"/>
                    </a:rPr>
                    <a:t>Dashboard</a:t>
                  </a:r>
                </a:p>
              </xdr:txBody>
            </xdr:sp>
            <xdr:pic>
              <xdr:nvPicPr>
                <xdr:cNvPr id="21" name="Gráfico 20" descr="Señal de pulgar hacia arriba  con relleno sólido">
                  <a:extLst>
                    <a:ext uri="{FF2B5EF4-FFF2-40B4-BE49-F238E27FC236}">
                      <a16:creationId xmlns:a16="http://schemas.microsoft.com/office/drawing/2014/main" id="{8847A0C6-E92F-4AC9-98CD-79A482A4705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50901" y="5259918"/>
                  <a:ext cx="412750" cy="412750"/>
                </a:xfrm>
                <a:prstGeom prst="rect">
                  <a:avLst/>
                </a:prstGeom>
              </xdr:spPr>
            </xdr:pic>
          </xdr:grpSp>
        </xdr:grpSp>
        <xdr:grpSp>
          <xdr:nvGrpSpPr>
            <xdr:cNvPr id="26" name="Grupo 25">
              <a:hlinkClick xmlns:r="http://schemas.openxmlformats.org/officeDocument/2006/relationships" r:id="rId6"/>
              <a:extLst>
                <a:ext uri="{FF2B5EF4-FFF2-40B4-BE49-F238E27FC236}">
                  <a16:creationId xmlns:a16="http://schemas.microsoft.com/office/drawing/2014/main" id="{B1D9BE1A-069B-B9A5-54FE-B6592E695026}"/>
                </a:ext>
              </a:extLst>
            </xdr:cNvPr>
            <xdr:cNvGrpSpPr/>
          </xdr:nvGrpSpPr>
          <xdr:grpSpPr>
            <a:xfrm>
              <a:off x="749299" y="5901267"/>
              <a:ext cx="3196167" cy="539750"/>
              <a:chOff x="749299" y="5901267"/>
              <a:chExt cx="3196167" cy="539750"/>
            </a:xfrm>
          </xdr:grpSpPr>
          <xdr:sp macro="" textlink="">
            <xdr:nvSpPr>
              <xdr:cNvPr id="5" name="Rectángulo: esquinas redondeadas 4">
                <a:extLst>
                  <a:ext uri="{FF2B5EF4-FFF2-40B4-BE49-F238E27FC236}">
                    <a16:creationId xmlns:a16="http://schemas.microsoft.com/office/drawing/2014/main" id="{ED547957-EB44-3338-EDF4-8AB0C2AEF16D}"/>
                  </a:ext>
                </a:extLst>
              </xdr:cNvPr>
              <xdr:cNvSpPr/>
            </xdr:nvSpPr>
            <xdr:spPr>
              <a:xfrm>
                <a:off x="749299" y="5901267"/>
                <a:ext cx="3196167" cy="539750"/>
              </a:xfrm>
              <a:prstGeom prst="roundRect">
                <a:avLst>
                  <a:gd name="adj" fmla="val 19748"/>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400" b="1">
                    <a:solidFill>
                      <a:schemeClr val="accent5">
                        <a:lumMod val="50000"/>
                      </a:schemeClr>
                    </a:solidFill>
                    <a:latin typeface="Albertus MT Lt" panose="020E0502030304020304" pitchFamily="34" charset="0"/>
                  </a:rPr>
                  <a:t>Conjunto de Datos</a:t>
                </a:r>
              </a:p>
            </xdr:txBody>
          </xdr:sp>
          <xdr:pic>
            <xdr:nvPicPr>
              <xdr:cNvPr id="17" name="Gráfico 16" descr="Señal de pulgar hacia arriba  con relleno sólido">
                <a:extLst>
                  <a:ext uri="{FF2B5EF4-FFF2-40B4-BE49-F238E27FC236}">
                    <a16:creationId xmlns:a16="http://schemas.microsoft.com/office/drawing/2014/main" id="{074C53C1-56FF-4FB2-AF5E-2461AAEDD0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50901" y="5962650"/>
                <a:ext cx="412750" cy="412750"/>
              </a:xfrm>
              <a:prstGeom prst="rect">
                <a:avLst/>
              </a:prstGeom>
            </xdr:spPr>
          </xdr:pic>
        </xdr:grpSp>
      </xdr:grpSp>
      <xdr:grpSp>
        <xdr:nvGrpSpPr>
          <xdr:cNvPr id="27" name="Grupo 26">
            <a:hlinkClick xmlns:r="http://schemas.openxmlformats.org/officeDocument/2006/relationships" r:id="rId7"/>
            <a:extLst>
              <a:ext uri="{FF2B5EF4-FFF2-40B4-BE49-F238E27FC236}">
                <a16:creationId xmlns:a16="http://schemas.microsoft.com/office/drawing/2014/main" id="{9CC9AF60-795A-9351-04D4-1B43490C74DD}"/>
              </a:ext>
            </a:extLst>
          </xdr:cNvPr>
          <xdr:cNvGrpSpPr/>
        </xdr:nvGrpSpPr>
        <xdr:grpSpPr>
          <a:xfrm>
            <a:off x="749299" y="6601883"/>
            <a:ext cx="3196167" cy="922867"/>
            <a:chOff x="749299" y="6601883"/>
            <a:chExt cx="3196167" cy="922867"/>
          </a:xfrm>
        </xdr:grpSpPr>
        <xdr:sp macro="" textlink="">
          <xdr:nvSpPr>
            <xdr:cNvPr id="8" name="Rectángulo: esquinas redondeadas 7">
              <a:extLst>
                <a:ext uri="{FF2B5EF4-FFF2-40B4-BE49-F238E27FC236}">
                  <a16:creationId xmlns:a16="http://schemas.microsoft.com/office/drawing/2014/main" id="{95F01F2F-6DFE-4EC4-8E9A-724ED8315DBE}"/>
                </a:ext>
              </a:extLst>
            </xdr:cNvPr>
            <xdr:cNvSpPr/>
          </xdr:nvSpPr>
          <xdr:spPr>
            <a:xfrm>
              <a:off x="749299" y="6601883"/>
              <a:ext cx="3196167" cy="922867"/>
            </a:xfrm>
            <a:prstGeom prst="roundRect">
              <a:avLst>
                <a:gd name="adj" fmla="val 10574"/>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400" b="1">
                  <a:solidFill>
                    <a:schemeClr val="accent5">
                      <a:lumMod val="50000"/>
                    </a:schemeClr>
                  </a:solidFill>
                  <a:latin typeface="Albertus MT Lt" panose="020E0502030304020304" pitchFamily="34" charset="0"/>
                </a:rPr>
                <a:t>Instrucciones</a:t>
              </a:r>
              <a:r>
                <a:rPr lang="es-CO" sz="2400" b="1" baseline="0">
                  <a:solidFill>
                    <a:schemeClr val="accent5">
                      <a:lumMod val="50000"/>
                    </a:schemeClr>
                  </a:solidFill>
                  <a:latin typeface="Albertus MT Lt" panose="020E0502030304020304" pitchFamily="34" charset="0"/>
                </a:rPr>
                <a:t> Matriz de indicadores</a:t>
              </a:r>
              <a:endParaRPr lang="es-CO" sz="2400" b="1">
                <a:solidFill>
                  <a:schemeClr val="accent5">
                    <a:lumMod val="50000"/>
                  </a:schemeClr>
                </a:solidFill>
                <a:latin typeface="Albertus MT Lt" panose="020E0502030304020304" pitchFamily="34" charset="0"/>
              </a:endParaRPr>
            </a:p>
          </xdr:txBody>
        </xdr:sp>
        <xdr:pic>
          <xdr:nvPicPr>
            <xdr:cNvPr id="19" name="Gráfico 18" descr="Señal de pulgar hacia arriba  con relleno sólido">
              <a:extLst>
                <a:ext uri="{FF2B5EF4-FFF2-40B4-BE49-F238E27FC236}">
                  <a16:creationId xmlns:a16="http://schemas.microsoft.com/office/drawing/2014/main" id="{6D1CB11E-F0B9-4452-B6C2-FD828A29D27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50901" y="7046385"/>
              <a:ext cx="412750" cy="412750"/>
            </a:xfrm>
            <a:prstGeom prst="rect">
              <a:avLst/>
            </a:prstGeom>
          </xdr:spPr>
        </xdr:pic>
      </xdr:grpSp>
    </xdr:grp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6145" name="AutoShape 1">
          <a:extLst>
            <a:ext uri="{FF2B5EF4-FFF2-40B4-BE49-F238E27FC236}">
              <a16:creationId xmlns:a16="http://schemas.microsoft.com/office/drawing/2014/main" id="{F795E198-15C7-4098-CF20-6FA9E3E3E16C}"/>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6146" name="AutoShape 2">
          <a:extLst>
            <a:ext uri="{FF2B5EF4-FFF2-40B4-BE49-F238E27FC236}">
              <a16:creationId xmlns:a16="http://schemas.microsoft.com/office/drawing/2014/main" id="{B575CB2B-5215-F16B-68F5-218C643FC818}"/>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35981</xdr:colOff>
      <xdr:row>43</xdr:row>
      <xdr:rowOff>78764</xdr:rowOff>
    </xdr:from>
    <xdr:to>
      <xdr:col>22</xdr:col>
      <xdr:colOff>592666</xdr:colOff>
      <xdr:row>50</xdr:row>
      <xdr:rowOff>65007</xdr:rowOff>
    </xdr:to>
    <xdr:sp macro="" textlink="">
      <xdr:nvSpPr>
        <xdr:cNvPr id="9" name="CuadroTexto 8">
          <a:extLst>
            <a:ext uri="{FF2B5EF4-FFF2-40B4-BE49-F238E27FC236}">
              <a16:creationId xmlns:a16="http://schemas.microsoft.com/office/drawing/2014/main" id="{5BB53D96-1543-45E9-B70B-960605732192}"/>
            </a:ext>
          </a:extLst>
        </xdr:cNvPr>
        <xdr:cNvSpPr txBox="1"/>
      </xdr:nvSpPr>
      <xdr:spPr>
        <a:xfrm>
          <a:off x="13751981" y="8270264"/>
          <a:ext cx="3604685" cy="1319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4000" b="1">
              <a:solidFill>
                <a:schemeClr val="bg1"/>
              </a:solidFill>
              <a:latin typeface="Albertus MT Lt" panose="020E0502030304020304" pitchFamily="34" charset="0"/>
            </a:rPr>
            <a:t>Oficina</a:t>
          </a:r>
          <a:r>
            <a:rPr lang="es-CO" sz="4000" b="1" baseline="0">
              <a:solidFill>
                <a:schemeClr val="bg1"/>
              </a:solidFill>
              <a:latin typeface="Albertus MT Lt" panose="020E0502030304020304" pitchFamily="34" charset="0"/>
            </a:rPr>
            <a:t> Asesora de Planeación</a:t>
          </a:r>
        </a:p>
      </xdr:txBody>
    </xdr:sp>
    <xdr:clientData/>
  </xdr:twoCellAnchor>
  <xdr:twoCellAnchor>
    <xdr:from>
      <xdr:col>21</xdr:col>
      <xdr:colOff>19049</xdr:colOff>
      <xdr:row>49</xdr:row>
      <xdr:rowOff>102657</xdr:rowOff>
    </xdr:from>
    <xdr:to>
      <xdr:col>23</xdr:col>
      <xdr:colOff>0</xdr:colOff>
      <xdr:row>53</xdr:row>
      <xdr:rowOff>31750</xdr:rowOff>
    </xdr:to>
    <xdr:sp macro="" textlink="">
      <xdr:nvSpPr>
        <xdr:cNvPr id="10" name="CuadroTexto 9">
          <a:extLst>
            <a:ext uri="{FF2B5EF4-FFF2-40B4-BE49-F238E27FC236}">
              <a16:creationId xmlns:a16="http://schemas.microsoft.com/office/drawing/2014/main" id="{2245D807-1898-4ED4-9862-03E962EA1896}"/>
            </a:ext>
          </a:extLst>
        </xdr:cNvPr>
        <xdr:cNvSpPr txBox="1"/>
      </xdr:nvSpPr>
      <xdr:spPr>
        <a:xfrm>
          <a:off x="16021049" y="9437157"/>
          <a:ext cx="1504951" cy="691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4000" b="1">
              <a:solidFill>
                <a:srgbClr val="C00000"/>
              </a:solidFill>
              <a:latin typeface="Albertus MT Lt" panose="020E0502030304020304" pitchFamily="34" charset="0"/>
            </a:rPr>
            <a:t>OAP</a:t>
          </a:r>
          <a:endParaRPr lang="es-CO" sz="4000" b="1" baseline="0">
            <a:solidFill>
              <a:srgbClr val="C00000"/>
            </a:solidFill>
            <a:latin typeface="Albertus MT Lt" panose="020E0502030304020304" pitchFamily="34" charset="0"/>
          </a:endParaRPr>
        </a:p>
      </xdr:txBody>
    </xdr:sp>
    <xdr:clientData/>
  </xdr:twoCellAnchor>
  <xdr:twoCellAnchor editAs="oneCell">
    <xdr:from>
      <xdr:col>0</xdr:col>
      <xdr:colOff>0</xdr:colOff>
      <xdr:row>54</xdr:row>
      <xdr:rowOff>0</xdr:rowOff>
    </xdr:from>
    <xdr:to>
      <xdr:col>1</xdr:col>
      <xdr:colOff>152400</xdr:colOff>
      <xdr:row>54</xdr:row>
      <xdr:rowOff>0</xdr:rowOff>
    </xdr:to>
    <xdr:pic>
      <xdr:nvPicPr>
        <xdr:cNvPr id="18" name="Gráfico 17" descr="Mano con dedo índice apuntando a la derecha contorno">
          <a:extLst>
            <a:ext uri="{FF2B5EF4-FFF2-40B4-BE49-F238E27FC236}">
              <a16:creationId xmlns:a16="http://schemas.microsoft.com/office/drawing/2014/main" id="{04022919-9F03-6CDB-271B-C8209963E6CD}"/>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287000"/>
          <a:ext cx="914400" cy="0"/>
        </a:xfrm>
        <a:prstGeom prst="rect">
          <a:avLst/>
        </a:prstGeom>
      </xdr:spPr>
    </xdr:pic>
    <xdr:clientData/>
  </xdr:twoCellAnchor>
  <xdr:twoCellAnchor editAs="oneCell">
    <xdr:from>
      <xdr:col>0</xdr:col>
      <xdr:colOff>0</xdr:colOff>
      <xdr:row>54</xdr:row>
      <xdr:rowOff>0</xdr:rowOff>
    </xdr:from>
    <xdr:to>
      <xdr:col>1</xdr:col>
      <xdr:colOff>152400</xdr:colOff>
      <xdr:row>54</xdr:row>
      <xdr:rowOff>0</xdr:rowOff>
    </xdr:to>
    <xdr:pic>
      <xdr:nvPicPr>
        <xdr:cNvPr id="20" name="Gráfico 19" descr="Mano con dedo índice apuntando a la derecha contorno">
          <a:extLst>
            <a:ext uri="{FF2B5EF4-FFF2-40B4-BE49-F238E27FC236}">
              <a16:creationId xmlns:a16="http://schemas.microsoft.com/office/drawing/2014/main" id="{D805CFB8-26A5-01B7-55B5-3F82CB08BC9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10287000"/>
          <a:ext cx="9144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88103</xdr:colOff>
      <xdr:row>5</xdr:row>
      <xdr:rowOff>157154</xdr:rowOff>
    </xdr:from>
    <xdr:to>
      <xdr:col>5</xdr:col>
      <xdr:colOff>76201</xdr:colOff>
      <xdr:row>45</xdr:row>
      <xdr:rowOff>150806</xdr:rowOff>
    </xdr:to>
    <xdr:grpSp>
      <xdr:nvGrpSpPr>
        <xdr:cNvPr id="25" name="Grupo 24">
          <a:extLst>
            <a:ext uri="{FF2B5EF4-FFF2-40B4-BE49-F238E27FC236}">
              <a16:creationId xmlns:a16="http://schemas.microsoft.com/office/drawing/2014/main" id="{FC1550D8-7585-56E7-7FA8-6446B1F3848B}"/>
            </a:ext>
          </a:extLst>
        </xdr:cNvPr>
        <xdr:cNvGrpSpPr/>
      </xdr:nvGrpSpPr>
      <xdr:grpSpPr>
        <a:xfrm>
          <a:off x="450053" y="1109654"/>
          <a:ext cx="3036098" cy="7613652"/>
          <a:chOff x="278603" y="728654"/>
          <a:chExt cx="3036098" cy="7613652"/>
        </a:xfrm>
      </xdr:grpSpPr>
      <xdr:sp macro="" textlink="">
        <xdr:nvSpPr>
          <xdr:cNvPr id="2" name="Rectángulo: esquinas redondeadas 1">
            <a:extLst>
              <a:ext uri="{FF2B5EF4-FFF2-40B4-BE49-F238E27FC236}">
                <a16:creationId xmlns:a16="http://schemas.microsoft.com/office/drawing/2014/main" id="{00000000-0008-0000-0300-000002000000}"/>
              </a:ext>
            </a:extLst>
          </xdr:cNvPr>
          <xdr:cNvSpPr/>
        </xdr:nvSpPr>
        <xdr:spPr>
          <a:xfrm>
            <a:off x="278603" y="728654"/>
            <a:ext cx="3036098" cy="7613652"/>
          </a:xfrm>
          <a:prstGeom prst="roundRect">
            <a:avLst>
              <a:gd name="adj" fmla="val 5664"/>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814774" y="1132939"/>
            <a:ext cx="2109401" cy="425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20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Total Indicadores</a:t>
            </a:r>
          </a:p>
        </xdr:txBody>
      </xdr:sp>
      <xdr:sp macro="" textlink="Análisis!C1">
        <xdr:nvSpPr>
          <xdr:cNvPr id="7" name="CuadroTexto 6">
            <a:extLst>
              <a:ext uri="{FF2B5EF4-FFF2-40B4-BE49-F238E27FC236}">
                <a16:creationId xmlns:a16="http://schemas.microsoft.com/office/drawing/2014/main" id="{00000000-0008-0000-0300-000007000000}"/>
              </a:ext>
            </a:extLst>
          </xdr:cNvPr>
          <xdr:cNvSpPr txBox="1"/>
        </xdr:nvSpPr>
        <xdr:spPr>
          <a:xfrm>
            <a:off x="1170515" y="1535106"/>
            <a:ext cx="1397918" cy="819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47187752-F617-4F3E-A78E-3AEFAACE8372}" type="TxLink">
              <a:rPr lang="en-US" sz="72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rPr>
              <a:pPr marL="0" indent="0" algn="r"/>
              <a:t>2</a:t>
            </a:fld>
            <a:endParaRPr lang="es-CO" sz="72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endParaRPr>
          </a:p>
        </xdr:txBody>
      </xdr:sp>
      <xdr:pic>
        <xdr:nvPicPr>
          <xdr:cNvPr id="9" name="Gráfico 8" descr="Círculo con flecha a la izquierda con relleno sólido">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476510" y="1706554"/>
            <a:ext cx="419100" cy="419100"/>
          </a:xfrm>
          <a:prstGeom prst="rect">
            <a:avLst/>
          </a:prstGeom>
        </xdr:spPr>
      </xdr:pic>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062160" y="2719910"/>
            <a:ext cx="178117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Total </a:t>
            </a:r>
          </a:p>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I. Ascendentes </a:t>
            </a:r>
          </a:p>
        </xdr:txBody>
      </xdr:sp>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062160" y="4133314"/>
            <a:ext cx="178117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Total </a:t>
            </a:r>
          </a:p>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I. Descendentes </a:t>
            </a:r>
          </a:p>
        </xdr:txBody>
      </xdr:sp>
      <xdr:pic>
        <xdr:nvPicPr>
          <xdr:cNvPr id="12" name="Gráfico 11" descr="Círculo con flecha a la izquierda con relleno sólido">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476510" y="4229620"/>
            <a:ext cx="419100" cy="419100"/>
          </a:xfrm>
          <a:prstGeom prst="rect">
            <a:avLst/>
          </a:prstGeom>
        </xdr:spPr>
      </xdr:pic>
      <xdr:pic>
        <xdr:nvPicPr>
          <xdr:cNvPr id="13" name="Gráfico 12" descr="Círculo con flecha a la izquierda con relleno sólido">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476510" y="2914113"/>
            <a:ext cx="419100" cy="419100"/>
          </a:xfrm>
          <a:prstGeom prst="rect">
            <a:avLst/>
          </a:prstGeom>
        </xdr:spPr>
      </xdr:pic>
      <xdr:sp macro="" textlink="Análisis!C12">
        <xdr:nvSpPr>
          <xdr:cNvPr id="14" name="CuadroTexto 13">
            <a:extLst>
              <a:ext uri="{FF2B5EF4-FFF2-40B4-BE49-F238E27FC236}">
                <a16:creationId xmlns:a16="http://schemas.microsoft.com/office/drawing/2014/main" id="{00000000-0008-0000-0300-00000E000000}"/>
              </a:ext>
            </a:extLst>
          </xdr:cNvPr>
          <xdr:cNvSpPr txBox="1"/>
        </xdr:nvSpPr>
        <xdr:spPr>
          <a:xfrm>
            <a:off x="1328860" y="3286647"/>
            <a:ext cx="1247775"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564D9BB-5847-499E-B59D-83F37F8ECD64}" type="TxLink">
              <a:rPr lang="en-US" sz="40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rPr>
              <a:pPr marL="0" indent="0" algn="ctr"/>
              <a:t>2</a:t>
            </a:fld>
            <a:endParaRPr lang="es-CO" sz="40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endParaRPr>
          </a:p>
        </xdr:txBody>
      </xdr:sp>
      <xdr:sp macro="" textlink="Análisis!C13">
        <xdr:nvSpPr>
          <xdr:cNvPr id="16" name="CuadroTexto 15">
            <a:extLst>
              <a:ext uri="{FF2B5EF4-FFF2-40B4-BE49-F238E27FC236}">
                <a16:creationId xmlns:a16="http://schemas.microsoft.com/office/drawing/2014/main" id="{00000000-0008-0000-0300-000010000000}"/>
              </a:ext>
            </a:extLst>
          </xdr:cNvPr>
          <xdr:cNvSpPr txBox="1"/>
        </xdr:nvSpPr>
        <xdr:spPr>
          <a:xfrm>
            <a:off x="1519360" y="4749791"/>
            <a:ext cx="8667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D29EDE2-33C0-4472-BB32-12BDC25629E8}" type="TxLink">
              <a:rPr lang="en-US" sz="40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rPr>
              <a:pPr marL="0" indent="0" algn="ctr"/>
              <a:t>0</a:t>
            </a:fld>
            <a:endParaRPr lang="es-CO" sz="40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endParaRPr>
          </a:p>
        </xdr:txBody>
      </xdr:sp>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122423" y="5668684"/>
            <a:ext cx="1735077" cy="73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Total % </a:t>
            </a:r>
          </a:p>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I. Descendentes </a:t>
            </a:r>
          </a:p>
        </xdr:txBody>
      </xdr:sp>
      <xdr:pic>
        <xdr:nvPicPr>
          <xdr:cNvPr id="21" name="Gráfico 20" descr="Gráfico de barras con tendencia alcista con relleno sólido">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76510" y="7366591"/>
            <a:ext cx="360000" cy="360000"/>
          </a:xfrm>
          <a:prstGeom prst="rect">
            <a:avLst/>
          </a:prstGeom>
        </xdr:spPr>
      </xdr:pic>
      <xdr:sp macro="" textlink="Análisis!I16">
        <xdr:nvSpPr>
          <xdr:cNvPr id="27" name="CuadroTexto 26">
            <a:extLst>
              <a:ext uri="{FF2B5EF4-FFF2-40B4-BE49-F238E27FC236}">
                <a16:creationId xmlns:a16="http://schemas.microsoft.com/office/drawing/2014/main" id="{00000000-0008-0000-0300-00001B000000}"/>
              </a:ext>
            </a:extLst>
          </xdr:cNvPr>
          <xdr:cNvSpPr txBox="1"/>
        </xdr:nvSpPr>
        <xdr:spPr>
          <a:xfrm>
            <a:off x="741374" y="7686623"/>
            <a:ext cx="1938339"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AD37B1FB-C4D3-49EE-BA7D-AAE79846B59F}" type="TxLink">
              <a:rPr lang="en-US" sz="24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rPr>
              <a:pPr marL="0" indent="0" algn="r"/>
              <a:t>99,50%</a:t>
            </a:fld>
            <a:endParaRPr lang="es-CO" sz="24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endParaRPr>
          </a:p>
        </xdr:txBody>
      </xdr:sp>
      <xdr:pic>
        <xdr:nvPicPr>
          <xdr:cNvPr id="19" name="Gráfico 18" descr="Gráfico de barras con tendencia bajista con relleno sólido">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6510" y="5960601"/>
            <a:ext cx="360000" cy="360000"/>
          </a:xfrm>
          <a:prstGeom prst="rect">
            <a:avLst/>
          </a:prstGeom>
        </xdr:spPr>
      </xdr:pic>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081209" y="7066478"/>
            <a:ext cx="1800226"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Total % </a:t>
            </a:r>
          </a:p>
          <a:p>
            <a:pPr algn="ctr"/>
            <a:r>
              <a:rPr lang="es-CO" sz="1800">
                <a:solidFill>
                  <a:schemeClr val="bg1">
                    <a:lumMod val="50000"/>
                  </a:schemeClr>
                </a:solidFill>
                <a:latin typeface="Albertus Medium" panose="020E0602030304020304" pitchFamily="34" charset="0"/>
                <a:ea typeface="ADLaM Display" panose="02010000000000000000" pitchFamily="2" charset="0"/>
                <a:cs typeface="ADLaM Display" panose="02010000000000000000" pitchFamily="2" charset="0"/>
              </a:rPr>
              <a:t>I. Ascendentes </a:t>
            </a:r>
          </a:p>
        </xdr:txBody>
      </xdr:sp>
      <xdr:sp macro="" textlink="Análisis!L14">
        <xdr:nvSpPr>
          <xdr:cNvPr id="28" name="CuadroTexto 27">
            <a:extLst>
              <a:ext uri="{FF2B5EF4-FFF2-40B4-BE49-F238E27FC236}">
                <a16:creationId xmlns:a16="http://schemas.microsoft.com/office/drawing/2014/main" id="{00000000-0008-0000-0300-00001C000000}"/>
              </a:ext>
            </a:extLst>
          </xdr:cNvPr>
          <xdr:cNvSpPr txBox="1"/>
        </xdr:nvSpPr>
        <xdr:spPr>
          <a:xfrm>
            <a:off x="825399" y="6273182"/>
            <a:ext cx="19145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B8374C1D-0CAB-4E47-8D2C-E6B7C5CA9665}" type="TxLink">
              <a:rPr lang="en-US" sz="24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rPr>
              <a:pPr marL="0" indent="0" algn="r"/>
              <a:t> </a:t>
            </a:fld>
            <a:endParaRPr lang="es-CO" sz="2400">
              <a:solidFill>
                <a:schemeClr val="accent5">
                  <a:lumMod val="50000"/>
                </a:schemeClr>
              </a:solidFill>
              <a:latin typeface="Albertus Medium" panose="020E0602030304020304" pitchFamily="34" charset="0"/>
              <a:ea typeface="ADLaM Display" panose="02010000000000000000" pitchFamily="2" charset="0"/>
              <a:cs typeface="ADLaM Display" panose="02010000000000000000" pitchFamily="2" charset="0"/>
            </a:endParaRPr>
          </a:p>
        </xdr:txBody>
      </xdr:sp>
    </xdr:grpSp>
    <xdr:clientData/>
  </xdr:twoCellAnchor>
  <xdr:twoCellAnchor editAs="oneCell">
    <xdr:from>
      <xdr:col>6</xdr:col>
      <xdr:colOff>92431</xdr:colOff>
      <xdr:row>10</xdr:row>
      <xdr:rowOff>4755</xdr:rowOff>
    </xdr:from>
    <xdr:to>
      <xdr:col>9</xdr:col>
      <xdr:colOff>435331</xdr:colOff>
      <xdr:row>15</xdr:row>
      <xdr:rowOff>61905</xdr:rowOff>
    </xdr:to>
    <xdr:grpSp>
      <xdr:nvGrpSpPr>
        <xdr:cNvPr id="66" name="Grupo 65">
          <a:extLst>
            <a:ext uri="{FF2B5EF4-FFF2-40B4-BE49-F238E27FC236}">
              <a16:creationId xmlns:a16="http://schemas.microsoft.com/office/drawing/2014/main" id="{00000000-0008-0000-0300-000042000000}"/>
            </a:ext>
          </a:extLst>
        </xdr:cNvPr>
        <xdr:cNvGrpSpPr/>
      </xdr:nvGrpSpPr>
      <xdr:grpSpPr>
        <a:xfrm>
          <a:off x="3835756" y="1909755"/>
          <a:ext cx="2552700" cy="1009650"/>
          <a:chOff x="3571875" y="971550"/>
          <a:chExt cx="2552700" cy="1009650"/>
        </a:xfrm>
      </xdr:grpSpPr>
      <xdr:sp macro="" textlink="">
        <xdr:nvSpPr>
          <xdr:cNvPr id="43" name="Rectángulo: esquinas redondeadas 42">
            <a:extLst>
              <a:ext uri="{FF2B5EF4-FFF2-40B4-BE49-F238E27FC236}">
                <a16:creationId xmlns:a16="http://schemas.microsoft.com/office/drawing/2014/main" id="{00000000-0008-0000-0300-00002B000000}"/>
              </a:ext>
            </a:extLst>
          </xdr:cNvPr>
          <xdr:cNvSpPr/>
        </xdr:nvSpPr>
        <xdr:spPr>
          <a:xfrm>
            <a:off x="3571875" y="971550"/>
            <a:ext cx="2552700" cy="1009650"/>
          </a:xfrm>
          <a:prstGeom prst="roundRect">
            <a:avLst>
              <a:gd name="adj" fmla="val 12201"/>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mc:AlternateContent xmlns:mc="http://schemas.openxmlformats.org/markup-compatibility/2006" xmlns:a14="http://schemas.microsoft.com/office/drawing/2010/main">
        <mc:Choice Requires="a14">
          <xdr:graphicFrame macro="">
            <xdr:nvGraphicFramePr>
              <xdr:cNvPr id="29" name="Tipo">
                <a:extLst>
                  <a:ext uri="{FF2B5EF4-FFF2-40B4-BE49-F238E27FC236}">
                    <a16:creationId xmlns:a16="http://schemas.microsoft.com/office/drawing/2014/main" id="{00000000-0008-0000-0300-00001D000000}"/>
                  </a:ext>
                </a:extLst>
              </xdr:cNvPr>
              <xdr:cNvGraphicFramePr/>
            </xdr:nvGraphicFramePr>
            <xdr:xfrm>
              <a:off x="3686175" y="1000125"/>
              <a:ext cx="2305050" cy="942975"/>
            </xdr:xfrm>
            <a:graphic>
              <a:graphicData uri="http://schemas.microsoft.com/office/drawing/2010/slicer">
                <sle:slicer xmlns:sle="http://schemas.microsoft.com/office/drawing/2010/slicer" name="Tipo"/>
              </a:graphicData>
            </a:graphic>
          </xdr:graphicFrame>
        </mc:Choice>
        <mc:Fallback xmlns="">
          <xdr:sp macro="" textlink="">
            <xdr:nvSpPr>
              <xdr:cNvPr id="0" name=""/>
              <xdr:cNvSpPr>
                <a:spLocks noTextEdit="1"/>
              </xdr:cNvSpPr>
            </xdr:nvSpPr>
            <xdr:spPr>
              <a:xfrm>
                <a:off x="3962058" y="1557330"/>
                <a:ext cx="2300136" cy="942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editAs="oneCell">
    <xdr:from>
      <xdr:col>6</xdr:col>
      <xdr:colOff>101956</xdr:colOff>
      <xdr:row>16</xdr:row>
      <xdr:rowOff>4755</xdr:rowOff>
    </xdr:from>
    <xdr:to>
      <xdr:col>9</xdr:col>
      <xdr:colOff>444856</xdr:colOff>
      <xdr:row>21</xdr:row>
      <xdr:rowOff>61905</xdr:rowOff>
    </xdr:to>
    <xdr:grpSp>
      <xdr:nvGrpSpPr>
        <xdr:cNvPr id="67" name="Grupo 66">
          <a:extLst>
            <a:ext uri="{FF2B5EF4-FFF2-40B4-BE49-F238E27FC236}">
              <a16:creationId xmlns:a16="http://schemas.microsoft.com/office/drawing/2014/main" id="{00000000-0008-0000-0300-000043000000}"/>
            </a:ext>
          </a:extLst>
        </xdr:cNvPr>
        <xdr:cNvGrpSpPr/>
      </xdr:nvGrpSpPr>
      <xdr:grpSpPr>
        <a:xfrm>
          <a:off x="3845281" y="3052755"/>
          <a:ext cx="2552700" cy="1009650"/>
          <a:chOff x="3581400" y="2057400"/>
          <a:chExt cx="2552700" cy="1009650"/>
        </a:xfrm>
      </xdr:grpSpPr>
      <xdr:sp macro="" textlink="">
        <xdr:nvSpPr>
          <xdr:cNvPr id="44" name="Rectángulo: esquinas redondeadas 43">
            <a:extLst>
              <a:ext uri="{FF2B5EF4-FFF2-40B4-BE49-F238E27FC236}">
                <a16:creationId xmlns:a16="http://schemas.microsoft.com/office/drawing/2014/main" id="{00000000-0008-0000-0300-00002C000000}"/>
              </a:ext>
            </a:extLst>
          </xdr:cNvPr>
          <xdr:cNvSpPr/>
        </xdr:nvSpPr>
        <xdr:spPr>
          <a:xfrm>
            <a:off x="3581400" y="2057400"/>
            <a:ext cx="2552700" cy="1009650"/>
          </a:xfrm>
          <a:prstGeom prst="roundRect">
            <a:avLst>
              <a:gd name="adj" fmla="val 12201"/>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mc:AlternateContent xmlns:mc="http://schemas.openxmlformats.org/markup-compatibility/2006" xmlns:a14="http://schemas.microsoft.com/office/drawing/2010/main">
        <mc:Choice Requires="a14">
          <xdr:graphicFrame macro="">
            <xdr:nvGraphicFramePr>
              <xdr:cNvPr id="32" name="CLASE">
                <a:extLst>
                  <a:ext uri="{FF2B5EF4-FFF2-40B4-BE49-F238E27FC236}">
                    <a16:creationId xmlns:a16="http://schemas.microsoft.com/office/drawing/2014/main" id="{00000000-0008-0000-0300-000020000000}"/>
                  </a:ext>
                </a:extLst>
              </xdr:cNvPr>
              <xdr:cNvGraphicFramePr/>
            </xdr:nvGraphicFramePr>
            <xdr:xfrm>
              <a:off x="3619499" y="2085976"/>
              <a:ext cx="2432025" cy="952500"/>
            </xdr:xfrm>
            <a:graphic>
              <a:graphicData uri="http://schemas.microsoft.com/office/drawing/2010/slicer">
                <sle:slicer xmlns:sle="http://schemas.microsoft.com/office/drawing/2010/slicer" name="CLASE"/>
              </a:graphicData>
            </a:graphic>
          </xdr:graphicFrame>
        </mc:Choice>
        <mc:Fallback xmlns="">
          <xdr:sp macro="" textlink="">
            <xdr:nvSpPr>
              <xdr:cNvPr id="0" name=""/>
              <xdr:cNvSpPr>
                <a:spLocks noTextEdit="1"/>
              </xdr:cNvSpPr>
            </xdr:nvSpPr>
            <xdr:spPr>
              <a:xfrm>
                <a:off x="3895545" y="2700331"/>
                <a:ext cx="2426840" cy="9525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editAs="oneCell">
    <xdr:from>
      <xdr:col>9</xdr:col>
      <xdr:colOff>554827</xdr:colOff>
      <xdr:row>10</xdr:row>
      <xdr:rowOff>23803</xdr:rowOff>
    </xdr:from>
    <xdr:to>
      <xdr:col>15</xdr:col>
      <xdr:colOff>672302</xdr:colOff>
      <xdr:row>21</xdr:row>
      <xdr:rowOff>52303</xdr:rowOff>
    </xdr:to>
    <xdr:grpSp>
      <xdr:nvGrpSpPr>
        <xdr:cNvPr id="68" name="Grupo 67">
          <a:extLst>
            <a:ext uri="{FF2B5EF4-FFF2-40B4-BE49-F238E27FC236}">
              <a16:creationId xmlns:a16="http://schemas.microsoft.com/office/drawing/2014/main" id="{00000000-0008-0000-0300-000044000000}"/>
            </a:ext>
          </a:extLst>
        </xdr:cNvPr>
        <xdr:cNvGrpSpPr/>
      </xdr:nvGrpSpPr>
      <xdr:grpSpPr>
        <a:xfrm>
          <a:off x="6507952" y="1928803"/>
          <a:ext cx="4689475" cy="2124000"/>
          <a:chOff x="6276974" y="981074"/>
          <a:chExt cx="5991226" cy="2076451"/>
        </a:xfrm>
      </xdr:grpSpPr>
      <xdr:sp macro="" textlink="">
        <xdr:nvSpPr>
          <xdr:cNvPr id="46" name="Rectángulo: esquinas redondeadas 45">
            <a:extLst>
              <a:ext uri="{FF2B5EF4-FFF2-40B4-BE49-F238E27FC236}">
                <a16:creationId xmlns:a16="http://schemas.microsoft.com/office/drawing/2014/main" id="{00000000-0008-0000-0300-00002E000000}"/>
              </a:ext>
            </a:extLst>
          </xdr:cNvPr>
          <xdr:cNvSpPr/>
        </xdr:nvSpPr>
        <xdr:spPr>
          <a:xfrm>
            <a:off x="6276974" y="981074"/>
            <a:ext cx="5991226" cy="2076451"/>
          </a:xfrm>
          <a:prstGeom prst="roundRect">
            <a:avLst>
              <a:gd name="adj" fmla="val 4314"/>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mc:AlternateContent xmlns:mc="http://schemas.openxmlformats.org/markup-compatibility/2006" xmlns:a14="http://schemas.microsoft.com/office/drawing/2010/main">
        <mc:Choice Requires="a14">
          <xdr:graphicFrame macro="">
            <xdr:nvGraphicFramePr>
              <xdr:cNvPr id="33" name="GRUPO">
                <a:extLst>
                  <a:ext uri="{FF2B5EF4-FFF2-40B4-BE49-F238E27FC236}">
                    <a16:creationId xmlns:a16="http://schemas.microsoft.com/office/drawing/2014/main" id="{00000000-0008-0000-0300-000021000000}"/>
                  </a:ext>
                </a:extLst>
              </xdr:cNvPr>
              <xdr:cNvGraphicFramePr/>
            </xdr:nvGraphicFramePr>
            <xdr:xfrm>
              <a:off x="6391274" y="1059656"/>
              <a:ext cx="5734051" cy="1928812"/>
            </xdr:xfrm>
            <a:graphic>
              <a:graphicData uri="http://schemas.microsoft.com/office/drawing/2010/slicer">
                <sle:slicer xmlns:sle="http://schemas.microsoft.com/office/drawing/2010/slicer" name="GRUPO"/>
              </a:graphicData>
            </a:graphic>
          </xdr:graphicFrame>
        </mc:Choice>
        <mc:Fallback xmlns="">
          <xdr:sp macro="" textlink="">
            <xdr:nvSpPr>
              <xdr:cNvPr id="0" name=""/>
              <xdr:cNvSpPr>
                <a:spLocks noTextEdit="1"/>
              </xdr:cNvSpPr>
            </xdr:nvSpPr>
            <xdr:spPr>
              <a:xfrm>
                <a:off x="6597417" y="1628184"/>
                <a:ext cx="4488178" cy="19729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grpSp>
    <xdr:clientData/>
  </xdr:twoCellAnchor>
  <xdr:twoCellAnchor>
    <xdr:from>
      <xdr:col>6</xdr:col>
      <xdr:colOff>95244</xdr:colOff>
      <xdr:row>22</xdr:row>
      <xdr:rowOff>29883</xdr:rowOff>
    </xdr:from>
    <xdr:to>
      <xdr:col>10</xdr:col>
      <xdr:colOff>723444</xdr:colOff>
      <xdr:row>33</xdr:row>
      <xdr:rowOff>94383</xdr:rowOff>
    </xdr:to>
    <xdr:grpSp>
      <xdr:nvGrpSpPr>
        <xdr:cNvPr id="20" name="Grupo 19">
          <a:extLst>
            <a:ext uri="{FF2B5EF4-FFF2-40B4-BE49-F238E27FC236}">
              <a16:creationId xmlns:a16="http://schemas.microsoft.com/office/drawing/2014/main" id="{AFBB5B03-9A15-722D-D9B3-6B034544AD81}"/>
            </a:ext>
          </a:extLst>
        </xdr:cNvPr>
        <xdr:cNvGrpSpPr/>
      </xdr:nvGrpSpPr>
      <xdr:grpSpPr>
        <a:xfrm>
          <a:off x="3838569" y="4220883"/>
          <a:ext cx="3600000" cy="2160000"/>
          <a:chOff x="4019544" y="3649383"/>
          <a:chExt cx="3600000" cy="2160000"/>
        </a:xfrm>
      </xdr:grpSpPr>
      <xdr:sp macro="" textlink="">
        <xdr:nvSpPr>
          <xdr:cNvPr id="51" name="Rectángulo: esquinas redondeadas 50">
            <a:extLst>
              <a:ext uri="{FF2B5EF4-FFF2-40B4-BE49-F238E27FC236}">
                <a16:creationId xmlns:a16="http://schemas.microsoft.com/office/drawing/2014/main" id="{00000000-0008-0000-0300-000033000000}"/>
              </a:ext>
            </a:extLst>
          </xdr:cNvPr>
          <xdr:cNvSpPr/>
        </xdr:nvSpPr>
        <xdr:spPr>
          <a:xfrm>
            <a:off x="4019544" y="3649383"/>
            <a:ext cx="3600000" cy="2144474"/>
          </a:xfrm>
          <a:prstGeom prst="roundRect">
            <a:avLst>
              <a:gd name="adj" fmla="val 9350"/>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graphicFrame macro="">
        <xdr:nvGraphicFramePr>
          <xdr:cNvPr id="38" name="Gráfico 37">
            <a:extLst>
              <a:ext uri="{FF2B5EF4-FFF2-40B4-BE49-F238E27FC236}">
                <a16:creationId xmlns:a16="http://schemas.microsoft.com/office/drawing/2014/main" id="{00000000-0008-0000-0300-000026000000}"/>
              </a:ext>
            </a:extLst>
          </xdr:cNvPr>
          <xdr:cNvGraphicFramePr>
            <a:graphicFrameLocks/>
          </xdr:cNvGraphicFramePr>
        </xdr:nvGraphicFramePr>
        <xdr:xfrm>
          <a:off x="4081982" y="3856091"/>
          <a:ext cx="3480867" cy="1953292"/>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57" name="Rectángulo: esquinas redondeadas 56">
            <a:extLst>
              <a:ext uri="{FF2B5EF4-FFF2-40B4-BE49-F238E27FC236}">
                <a16:creationId xmlns:a16="http://schemas.microsoft.com/office/drawing/2014/main" id="{00000000-0008-0000-0300-000039000000}"/>
              </a:ext>
            </a:extLst>
          </xdr:cNvPr>
          <xdr:cNvSpPr/>
        </xdr:nvSpPr>
        <xdr:spPr>
          <a:xfrm>
            <a:off x="5654880" y="3654488"/>
            <a:ext cx="1951014" cy="326853"/>
          </a:xfrm>
          <a:prstGeom prst="roundRect">
            <a:avLst>
              <a:gd name="adj" fmla="val 26431"/>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CO" sz="1200">
                <a:solidFill>
                  <a:schemeClr val="accent5">
                    <a:lumMod val="50000"/>
                  </a:schemeClr>
                </a:solidFill>
                <a:latin typeface="Albertus MT Lt" panose="020E0502030304020304" pitchFamily="34" charset="0"/>
              </a:rPr>
              <a:t>Indicadores</a:t>
            </a:r>
            <a:r>
              <a:rPr lang="es-CO" sz="1200" baseline="0">
                <a:solidFill>
                  <a:schemeClr val="accent5">
                    <a:lumMod val="50000"/>
                  </a:schemeClr>
                </a:solidFill>
                <a:latin typeface="Albertus MT Lt" panose="020E0502030304020304" pitchFamily="34" charset="0"/>
              </a:rPr>
              <a:t> por categoria</a:t>
            </a:r>
            <a:endParaRPr lang="es-CO" sz="1200">
              <a:solidFill>
                <a:schemeClr val="accent5">
                  <a:lumMod val="50000"/>
                </a:schemeClr>
              </a:solidFill>
              <a:latin typeface="Albertus MT Lt" panose="020E0502030304020304" pitchFamily="34" charset="0"/>
            </a:endParaRPr>
          </a:p>
        </xdr:txBody>
      </xdr:sp>
    </xdr:grpSp>
    <xdr:clientData/>
  </xdr:twoCellAnchor>
  <xdr:twoCellAnchor>
    <xdr:from>
      <xdr:col>11</xdr:col>
      <xdr:colOff>179912</xdr:colOff>
      <xdr:row>22</xdr:row>
      <xdr:rowOff>18083</xdr:rowOff>
    </xdr:from>
    <xdr:to>
      <xdr:col>15</xdr:col>
      <xdr:colOff>731912</xdr:colOff>
      <xdr:row>33</xdr:row>
      <xdr:rowOff>96499</xdr:rowOff>
    </xdr:to>
    <xdr:grpSp>
      <xdr:nvGrpSpPr>
        <xdr:cNvPr id="22" name="Grupo 21">
          <a:extLst>
            <a:ext uri="{FF2B5EF4-FFF2-40B4-BE49-F238E27FC236}">
              <a16:creationId xmlns:a16="http://schemas.microsoft.com/office/drawing/2014/main" id="{46FFAD21-1A41-F95D-9901-DF068F984478}"/>
            </a:ext>
          </a:extLst>
        </xdr:cNvPr>
        <xdr:cNvGrpSpPr/>
      </xdr:nvGrpSpPr>
      <xdr:grpSpPr>
        <a:xfrm>
          <a:off x="7657037" y="4209083"/>
          <a:ext cx="3600000" cy="2173916"/>
          <a:chOff x="7838012" y="3637583"/>
          <a:chExt cx="3600000" cy="2173916"/>
        </a:xfrm>
      </xdr:grpSpPr>
      <xdr:sp macro="" textlink="">
        <xdr:nvSpPr>
          <xdr:cNvPr id="47" name="Rectángulo: esquinas redondeadas 46">
            <a:extLst>
              <a:ext uri="{FF2B5EF4-FFF2-40B4-BE49-F238E27FC236}">
                <a16:creationId xmlns:a16="http://schemas.microsoft.com/office/drawing/2014/main" id="{00000000-0008-0000-0300-00002F000000}"/>
              </a:ext>
            </a:extLst>
          </xdr:cNvPr>
          <xdr:cNvSpPr/>
        </xdr:nvSpPr>
        <xdr:spPr>
          <a:xfrm>
            <a:off x="7838012" y="3651499"/>
            <a:ext cx="3600000" cy="2160000"/>
          </a:xfrm>
          <a:prstGeom prst="roundRect">
            <a:avLst>
              <a:gd name="adj" fmla="val 9350"/>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graphicFrame macro="">
        <xdr:nvGraphicFramePr>
          <xdr:cNvPr id="39" name="Gráfico 38">
            <a:extLst>
              <a:ext uri="{FF2B5EF4-FFF2-40B4-BE49-F238E27FC236}">
                <a16:creationId xmlns:a16="http://schemas.microsoft.com/office/drawing/2014/main" id="{00000000-0008-0000-0300-000027000000}"/>
              </a:ext>
            </a:extLst>
          </xdr:cNvPr>
          <xdr:cNvGraphicFramePr>
            <a:graphicFrameLocks/>
          </xdr:cNvGraphicFramePr>
        </xdr:nvGraphicFramePr>
        <xdr:xfrm>
          <a:off x="7905750" y="3933825"/>
          <a:ext cx="3497516" cy="1851899"/>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58" name="Rectángulo: esquinas redondeadas 57">
            <a:extLst>
              <a:ext uri="{FF2B5EF4-FFF2-40B4-BE49-F238E27FC236}">
                <a16:creationId xmlns:a16="http://schemas.microsoft.com/office/drawing/2014/main" id="{00000000-0008-0000-0300-00003A000000}"/>
              </a:ext>
            </a:extLst>
          </xdr:cNvPr>
          <xdr:cNvSpPr/>
        </xdr:nvSpPr>
        <xdr:spPr>
          <a:xfrm>
            <a:off x="9627161" y="3637583"/>
            <a:ext cx="1790700" cy="326853"/>
          </a:xfrm>
          <a:prstGeom prst="roundRect">
            <a:avLst>
              <a:gd name="adj" fmla="val 34777"/>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CO" sz="1200">
                <a:solidFill>
                  <a:schemeClr val="accent5">
                    <a:lumMod val="50000"/>
                  </a:schemeClr>
                </a:solidFill>
                <a:latin typeface="Albertus MT Lt" panose="020E0502030304020304" pitchFamily="34" charset="0"/>
              </a:rPr>
              <a:t>Indicadores</a:t>
            </a:r>
            <a:r>
              <a:rPr lang="es-CO" sz="1200" baseline="0">
                <a:solidFill>
                  <a:schemeClr val="accent5">
                    <a:lumMod val="50000"/>
                  </a:schemeClr>
                </a:solidFill>
                <a:latin typeface="Albertus MT Lt" panose="020E0502030304020304" pitchFamily="34" charset="0"/>
              </a:rPr>
              <a:t> por tipo</a:t>
            </a:r>
            <a:endParaRPr lang="es-CO" sz="1200">
              <a:solidFill>
                <a:schemeClr val="accent5">
                  <a:lumMod val="50000"/>
                </a:schemeClr>
              </a:solidFill>
              <a:latin typeface="Albertus MT Lt" panose="020E0502030304020304" pitchFamily="34" charset="0"/>
            </a:endParaRPr>
          </a:p>
        </xdr:txBody>
      </xdr:sp>
    </xdr:grpSp>
    <xdr:clientData/>
  </xdr:twoCellAnchor>
  <xdr:twoCellAnchor>
    <xdr:from>
      <xdr:col>11</xdr:col>
      <xdr:colOff>179912</xdr:colOff>
      <xdr:row>34</xdr:row>
      <xdr:rowOff>79588</xdr:rowOff>
    </xdr:from>
    <xdr:to>
      <xdr:col>15</xdr:col>
      <xdr:colOff>731912</xdr:colOff>
      <xdr:row>45</xdr:row>
      <xdr:rowOff>144088</xdr:rowOff>
    </xdr:to>
    <xdr:grpSp>
      <xdr:nvGrpSpPr>
        <xdr:cNvPr id="24" name="Grupo 23">
          <a:extLst>
            <a:ext uri="{FF2B5EF4-FFF2-40B4-BE49-F238E27FC236}">
              <a16:creationId xmlns:a16="http://schemas.microsoft.com/office/drawing/2014/main" id="{03ECC9D4-22F8-04F1-55F0-889C140B78B8}"/>
            </a:ext>
          </a:extLst>
        </xdr:cNvPr>
        <xdr:cNvGrpSpPr/>
      </xdr:nvGrpSpPr>
      <xdr:grpSpPr>
        <a:xfrm>
          <a:off x="7657037" y="6556588"/>
          <a:ext cx="3600000" cy="2160000"/>
          <a:chOff x="7838012" y="5985088"/>
          <a:chExt cx="3600000" cy="2160000"/>
        </a:xfrm>
      </xdr:grpSpPr>
      <xdr:sp macro="" textlink="">
        <xdr:nvSpPr>
          <xdr:cNvPr id="49" name="Rectángulo: esquinas redondeadas 48">
            <a:extLst>
              <a:ext uri="{FF2B5EF4-FFF2-40B4-BE49-F238E27FC236}">
                <a16:creationId xmlns:a16="http://schemas.microsoft.com/office/drawing/2014/main" id="{00000000-0008-0000-0300-000031000000}"/>
              </a:ext>
            </a:extLst>
          </xdr:cNvPr>
          <xdr:cNvSpPr/>
        </xdr:nvSpPr>
        <xdr:spPr>
          <a:xfrm>
            <a:off x="7838012" y="5985088"/>
            <a:ext cx="3600000" cy="2160000"/>
          </a:xfrm>
          <a:prstGeom prst="roundRect">
            <a:avLst>
              <a:gd name="adj" fmla="val 9350"/>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graphicFrame macro="">
        <xdr:nvGraphicFramePr>
          <xdr:cNvPr id="42" name="Gráfico 41">
            <a:extLst>
              <a:ext uri="{FF2B5EF4-FFF2-40B4-BE49-F238E27FC236}">
                <a16:creationId xmlns:a16="http://schemas.microsoft.com/office/drawing/2014/main" id="{00000000-0008-0000-0300-00002A000000}"/>
              </a:ext>
            </a:extLst>
          </xdr:cNvPr>
          <xdr:cNvGraphicFramePr>
            <a:graphicFrameLocks/>
          </xdr:cNvGraphicFramePr>
        </xdr:nvGraphicFramePr>
        <xdr:xfrm>
          <a:off x="7896225" y="6209395"/>
          <a:ext cx="3476881" cy="193272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59" name="Rectángulo: esquinas redondeadas 58">
            <a:extLst>
              <a:ext uri="{FF2B5EF4-FFF2-40B4-BE49-F238E27FC236}">
                <a16:creationId xmlns:a16="http://schemas.microsoft.com/office/drawing/2014/main" id="{00000000-0008-0000-0300-00003B000000}"/>
              </a:ext>
            </a:extLst>
          </xdr:cNvPr>
          <xdr:cNvSpPr/>
        </xdr:nvSpPr>
        <xdr:spPr>
          <a:xfrm>
            <a:off x="8999269" y="6002378"/>
            <a:ext cx="2427212" cy="326639"/>
          </a:xfrm>
          <a:prstGeom prst="roundRect">
            <a:avLst>
              <a:gd name="adj" fmla="val 2467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r"/>
            <a:r>
              <a:rPr lang="es-CO" sz="1200">
                <a:solidFill>
                  <a:schemeClr val="accent5">
                    <a:lumMod val="50000"/>
                  </a:schemeClr>
                </a:solidFill>
                <a:latin typeface="Albertus MT Lt" panose="020E0502030304020304" pitchFamily="34" charset="0"/>
                <a:ea typeface="+mn-ea"/>
                <a:cs typeface="+mn-cs"/>
              </a:rPr>
              <a:t>Resultado Indicadores ascendentes</a:t>
            </a:r>
          </a:p>
        </xdr:txBody>
      </xdr:sp>
    </xdr:grpSp>
    <xdr:clientData/>
  </xdr:twoCellAnchor>
  <xdr:twoCellAnchor>
    <xdr:from>
      <xdr:col>6</xdr:col>
      <xdr:colOff>71384</xdr:colOff>
      <xdr:row>34</xdr:row>
      <xdr:rowOff>80954</xdr:rowOff>
    </xdr:from>
    <xdr:to>
      <xdr:col>10</xdr:col>
      <xdr:colOff>699584</xdr:colOff>
      <xdr:row>45</xdr:row>
      <xdr:rowOff>145454</xdr:rowOff>
    </xdr:to>
    <xdr:grpSp>
      <xdr:nvGrpSpPr>
        <xdr:cNvPr id="23" name="Grupo 22">
          <a:extLst>
            <a:ext uri="{FF2B5EF4-FFF2-40B4-BE49-F238E27FC236}">
              <a16:creationId xmlns:a16="http://schemas.microsoft.com/office/drawing/2014/main" id="{C8AA2757-AA79-47AC-87A9-D0ED6B28FAEA}"/>
            </a:ext>
          </a:extLst>
        </xdr:cNvPr>
        <xdr:cNvGrpSpPr/>
      </xdr:nvGrpSpPr>
      <xdr:grpSpPr>
        <a:xfrm>
          <a:off x="3814709" y="6557954"/>
          <a:ext cx="3600000" cy="2160000"/>
          <a:chOff x="3995684" y="5986454"/>
          <a:chExt cx="3600000" cy="2160000"/>
        </a:xfrm>
      </xdr:grpSpPr>
      <xdr:sp macro="" textlink="">
        <xdr:nvSpPr>
          <xdr:cNvPr id="52" name="Rectángulo: esquinas redondeadas 51">
            <a:extLst>
              <a:ext uri="{FF2B5EF4-FFF2-40B4-BE49-F238E27FC236}">
                <a16:creationId xmlns:a16="http://schemas.microsoft.com/office/drawing/2014/main" id="{00000000-0008-0000-0300-000034000000}"/>
              </a:ext>
            </a:extLst>
          </xdr:cNvPr>
          <xdr:cNvSpPr/>
        </xdr:nvSpPr>
        <xdr:spPr>
          <a:xfrm>
            <a:off x="3995684" y="5986454"/>
            <a:ext cx="3600000" cy="2160000"/>
          </a:xfrm>
          <a:prstGeom prst="roundRect">
            <a:avLst>
              <a:gd name="adj" fmla="val 9350"/>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graphicFrame macro="">
        <xdr:nvGraphicFramePr>
          <xdr:cNvPr id="41" name="Gráfico 40">
            <a:extLst>
              <a:ext uri="{FF2B5EF4-FFF2-40B4-BE49-F238E27FC236}">
                <a16:creationId xmlns:a16="http://schemas.microsoft.com/office/drawing/2014/main" id="{00000000-0008-0000-0300-000029000000}"/>
              </a:ext>
            </a:extLst>
          </xdr:cNvPr>
          <xdr:cNvGraphicFramePr>
            <a:graphicFrameLocks/>
          </xdr:cNvGraphicFramePr>
        </xdr:nvGraphicFramePr>
        <xdr:xfrm>
          <a:off x="4029075" y="6307047"/>
          <a:ext cx="3486149" cy="1790976"/>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60" name="Rectángulo: esquinas redondeadas 59">
            <a:extLst>
              <a:ext uri="{FF2B5EF4-FFF2-40B4-BE49-F238E27FC236}">
                <a16:creationId xmlns:a16="http://schemas.microsoft.com/office/drawing/2014/main" id="{00000000-0008-0000-0300-00003C000000}"/>
              </a:ext>
            </a:extLst>
          </xdr:cNvPr>
          <xdr:cNvSpPr/>
        </xdr:nvSpPr>
        <xdr:spPr>
          <a:xfrm>
            <a:off x="5041667" y="6018842"/>
            <a:ext cx="2537798" cy="326853"/>
          </a:xfrm>
          <a:prstGeom prst="roundRect">
            <a:avLst>
              <a:gd name="adj" fmla="val 36532"/>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r"/>
            <a:r>
              <a:rPr lang="es-CO" sz="1200">
                <a:solidFill>
                  <a:schemeClr val="accent5">
                    <a:lumMod val="50000"/>
                  </a:schemeClr>
                </a:solidFill>
                <a:latin typeface="Albertus MT Lt" panose="020E0502030304020304" pitchFamily="34" charset="0"/>
                <a:ea typeface="+mn-ea"/>
                <a:cs typeface="+mn-cs"/>
              </a:rPr>
              <a:t>Resultado Indicadores descendentes</a:t>
            </a:r>
          </a:p>
        </xdr:txBody>
      </xdr:sp>
    </xdr:grpSp>
    <xdr:clientData/>
  </xdr:twoCellAnchor>
  <xdr:twoCellAnchor>
    <xdr:from>
      <xdr:col>6</xdr:col>
      <xdr:colOff>37013</xdr:colOff>
      <xdr:row>5</xdr:row>
      <xdr:rowOff>157154</xdr:rowOff>
    </xdr:from>
    <xdr:to>
      <xdr:col>18</xdr:col>
      <xdr:colOff>28575</xdr:colOff>
      <xdr:row>9</xdr:row>
      <xdr:rowOff>71429</xdr:rowOff>
    </xdr:to>
    <xdr:sp macro="" textlink="">
      <xdr:nvSpPr>
        <xdr:cNvPr id="30" name="Rectángulo: esquinas redondeadas 29">
          <a:extLst>
            <a:ext uri="{FF2B5EF4-FFF2-40B4-BE49-F238E27FC236}">
              <a16:creationId xmlns:a16="http://schemas.microsoft.com/office/drawing/2014/main" id="{00000000-0008-0000-0300-00001E000000}"/>
            </a:ext>
          </a:extLst>
        </xdr:cNvPr>
        <xdr:cNvSpPr/>
      </xdr:nvSpPr>
      <xdr:spPr>
        <a:xfrm>
          <a:off x="3608888" y="728654"/>
          <a:ext cx="11631112" cy="676275"/>
        </a:xfrm>
        <a:prstGeom prst="roundRect">
          <a:avLst>
            <a:gd name="adj" fmla="val 19748"/>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solidFill>
                <a:schemeClr val="tx1">
                  <a:lumMod val="50000"/>
                  <a:lumOff val="50000"/>
                </a:schemeClr>
              </a:solidFill>
              <a:latin typeface="Albertus MT Lt" panose="020E0502030304020304" pitchFamily="34" charset="0"/>
            </a:rPr>
            <a:t>Resultados Indicadores año </a:t>
          </a:r>
          <a:r>
            <a:rPr lang="es-CO" sz="3600" b="1">
              <a:solidFill>
                <a:schemeClr val="accent5">
                  <a:lumMod val="50000"/>
                </a:schemeClr>
              </a:solidFill>
              <a:latin typeface="Albertus MT Lt" panose="020E0502030304020304" pitchFamily="34" charset="0"/>
            </a:rPr>
            <a:t>2024</a:t>
          </a:r>
        </a:p>
      </xdr:txBody>
    </xdr:sp>
    <xdr:clientData/>
  </xdr:twoCellAnchor>
  <xdr:twoCellAnchor>
    <xdr:from>
      <xdr:col>6</xdr:col>
      <xdr:colOff>677875</xdr:colOff>
      <xdr:row>6</xdr:row>
      <xdr:rowOff>19042</xdr:rowOff>
    </xdr:from>
    <xdr:to>
      <xdr:col>7</xdr:col>
      <xdr:colOff>529200</xdr:colOff>
      <xdr:row>8</xdr:row>
      <xdr:rowOff>173823</xdr:rowOff>
    </xdr:to>
    <xdr:pic>
      <xdr:nvPicPr>
        <xdr:cNvPr id="64" name="Gráfico 63" descr="Presentación con gráfico circular con relleno sólido">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249750" y="781042"/>
          <a:ext cx="537125" cy="535781"/>
        </a:xfrm>
        <a:prstGeom prst="rect">
          <a:avLst/>
        </a:prstGeom>
      </xdr:spPr>
    </xdr:pic>
    <xdr:clientData/>
  </xdr:twoCellAnchor>
  <xdr:twoCellAnchor editAs="absolute">
    <xdr:from>
      <xdr:col>1</xdr:col>
      <xdr:colOff>123825</xdr:colOff>
      <xdr:row>2</xdr:row>
      <xdr:rowOff>66675</xdr:rowOff>
    </xdr:from>
    <xdr:to>
      <xdr:col>3</xdr:col>
      <xdr:colOff>515408</xdr:colOff>
      <xdr:row>5</xdr:row>
      <xdr:rowOff>34925</xdr:rowOff>
    </xdr:to>
    <xdr:grpSp>
      <xdr:nvGrpSpPr>
        <xdr:cNvPr id="8" name="Grupo 7">
          <a:hlinkClick xmlns:r="http://schemas.openxmlformats.org/officeDocument/2006/relationships" r:id="rId13"/>
          <a:extLst>
            <a:ext uri="{FF2B5EF4-FFF2-40B4-BE49-F238E27FC236}">
              <a16:creationId xmlns:a16="http://schemas.microsoft.com/office/drawing/2014/main" id="{7A23FC13-F846-401B-BC19-FBEDEEC6613F}"/>
            </a:ext>
          </a:extLst>
        </xdr:cNvPr>
        <xdr:cNvGrpSpPr/>
      </xdr:nvGrpSpPr>
      <xdr:grpSpPr>
        <a:xfrm>
          <a:off x="485775" y="447675"/>
          <a:ext cx="1915583" cy="539750"/>
          <a:chOff x="5376333" y="190500"/>
          <a:chExt cx="1915583" cy="539750"/>
        </a:xfrm>
      </xdr:grpSpPr>
      <xdr:sp macro="" textlink="">
        <xdr:nvSpPr>
          <xdr:cNvPr id="15" name="Rectángulo: esquinas redondeadas 14">
            <a:extLst>
              <a:ext uri="{FF2B5EF4-FFF2-40B4-BE49-F238E27FC236}">
                <a16:creationId xmlns:a16="http://schemas.microsoft.com/office/drawing/2014/main" id="{8709E0E6-D4DE-18C1-68D8-BFA3508C3DBE}"/>
              </a:ext>
            </a:extLst>
          </xdr:cNvPr>
          <xdr:cNvSpPr/>
        </xdr:nvSpPr>
        <xdr:spPr>
          <a:xfrm>
            <a:off x="5376333" y="190500"/>
            <a:ext cx="1915583" cy="539750"/>
          </a:xfrm>
          <a:prstGeom prst="roundRect">
            <a:avLst>
              <a:gd name="adj" fmla="val 19748"/>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800" b="1">
                <a:solidFill>
                  <a:schemeClr val="tx1">
                    <a:lumMod val="50000"/>
                    <a:lumOff val="50000"/>
                  </a:schemeClr>
                </a:solidFill>
                <a:latin typeface="Albertus MT Lt" panose="020E0502030304020304" pitchFamily="34" charset="0"/>
              </a:rPr>
              <a:t>Portada</a:t>
            </a:r>
            <a:endParaRPr lang="es-CO" sz="2800" b="1">
              <a:solidFill>
                <a:schemeClr val="accent5">
                  <a:lumMod val="50000"/>
                </a:schemeClr>
              </a:solidFill>
              <a:latin typeface="Albertus MT Lt" panose="020E0502030304020304" pitchFamily="34" charset="0"/>
            </a:endParaRPr>
          </a:p>
        </xdr:txBody>
      </xdr:sp>
      <xdr:pic>
        <xdr:nvPicPr>
          <xdr:cNvPr id="18" name="Gráfico 17" descr="Escena suburbana contorno">
            <a:extLst>
              <a:ext uri="{FF2B5EF4-FFF2-40B4-BE49-F238E27FC236}">
                <a16:creationId xmlns:a16="http://schemas.microsoft.com/office/drawing/2014/main" id="{72CD14A5-CDDD-44AA-ADAE-DAC4D77D589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462833" y="202919"/>
            <a:ext cx="527331" cy="52733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341841</xdr:colOff>
      <xdr:row>3</xdr:row>
      <xdr:rowOff>118534</xdr:rowOff>
    </xdr:from>
    <xdr:to>
      <xdr:col>9</xdr:col>
      <xdr:colOff>4410377</xdr:colOff>
      <xdr:row>3</xdr:row>
      <xdr:rowOff>948569</xdr:rowOff>
    </xdr:to>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4682258" y="2002367"/>
              <a:ext cx="4068536" cy="830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400" i="1">
                            <a:solidFill>
                              <a:schemeClr val="tx1"/>
                            </a:solidFill>
                            <a:effectLst/>
                            <a:latin typeface="Cambria Math" panose="02040503050406030204" pitchFamily="18" charset="0"/>
                            <a:ea typeface="+mn-ea"/>
                            <a:cs typeface="+mn-cs"/>
                          </a:rPr>
                        </m:ctrlPr>
                      </m:fPr>
                      <m:num>
                        <m:r>
                          <a:rPr lang="es-CO" sz="1400" i="1">
                            <a:solidFill>
                              <a:schemeClr val="tx1"/>
                            </a:solidFill>
                            <a:effectLst/>
                            <a:latin typeface="Cambria Math" panose="02040503050406030204" pitchFamily="18" charset="0"/>
                            <a:ea typeface="+mn-ea"/>
                            <a:cs typeface="+mn-cs"/>
                          </a:rPr>
                          <m:t>𝑇𝑜𝑡𝑎𝑙</m:t>
                        </m:r>
                        <m:r>
                          <a:rPr lang="es-CO" sz="1400" i="1">
                            <a:solidFill>
                              <a:schemeClr val="tx1"/>
                            </a:solidFill>
                            <a:effectLst/>
                            <a:latin typeface="Cambria Math" panose="02040503050406030204" pitchFamily="18" charset="0"/>
                            <a:ea typeface="+mn-ea"/>
                            <a:cs typeface="+mn-cs"/>
                          </a:rPr>
                          <m:t> </m:t>
                        </m:r>
                        <m:r>
                          <a:rPr lang="es-CO" sz="1400" i="1">
                            <a:solidFill>
                              <a:schemeClr val="tx1"/>
                            </a:solidFill>
                            <a:effectLst/>
                            <a:latin typeface="Cambria Math" panose="02040503050406030204" pitchFamily="18" charset="0"/>
                            <a:ea typeface="+mn-ea"/>
                            <a:cs typeface="+mn-cs"/>
                          </a:rPr>
                          <m:t>𝑑𝑒</m:t>
                        </m:r>
                        <m:r>
                          <a:rPr lang="es-CO" sz="140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𝑠𝑒𝑔𝑢𝑖𝑑𝑜𝑟𝑒𝑠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𝑚𝑒𝑠</m:t>
                        </m:r>
                      </m:num>
                      <m:den>
                        <m:eqArr>
                          <m:eqArrPr>
                            <m:ctrlPr>
                              <a:rPr lang="es-CO" sz="1400" i="1">
                                <a:solidFill>
                                  <a:schemeClr val="tx1"/>
                                </a:solidFill>
                                <a:effectLst/>
                                <a:latin typeface="Cambria Math" panose="02040503050406030204" pitchFamily="18" charset="0"/>
                                <a:ea typeface="+mn-ea"/>
                                <a:cs typeface="+mn-cs"/>
                              </a:rPr>
                            </m:ctrlPr>
                          </m:eqArrPr>
                          <m:e>
                            <m:r>
                              <a:rPr lang="es-CO" sz="1400" i="1">
                                <a:solidFill>
                                  <a:schemeClr val="tx1"/>
                                </a:solidFill>
                                <a:effectLst/>
                                <a:latin typeface="Cambria Math" panose="02040503050406030204" pitchFamily="18" charset="0"/>
                                <a:ea typeface="+mn-ea"/>
                                <a:cs typeface="+mn-cs"/>
                              </a:rPr>
                              <m:t> </m:t>
                            </m:r>
                          </m:e>
                          <m:e>
                            <m:r>
                              <a:rPr lang="es-CO" sz="1400" i="1">
                                <a:solidFill>
                                  <a:schemeClr val="tx1"/>
                                </a:solidFill>
                                <a:effectLst/>
                                <a:latin typeface="Cambria Math" panose="02040503050406030204" pitchFamily="18" charset="0"/>
                                <a:ea typeface="+mn-ea"/>
                                <a:cs typeface="+mn-cs"/>
                              </a:rPr>
                              <m:t> </m:t>
                            </m:r>
                          </m:e>
                        </m:eqArr>
                        <m:r>
                          <a:rPr lang="es-CO" sz="1400" i="1">
                            <a:solidFill>
                              <a:schemeClr val="tx1"/>
                            </a:solidFill>
                            <a:effectLst/>
                            <a:latin typeface="Cambria Math" panose="02040503050406030204" pitchFamily="18" charset="0"/>
                            <a:ea typeface="+mn-ea"/>
                            <a:cs typeface="+mn-cs"/>
                          </a:rPr>
                          <m:t>𝑇𝑜𝑡𝑎𝑙</m:t>
                        </m:r>
                        <m:r>
                          <a:rPr lang="es-CO" sz="1400" i="1">
                            <a:solidFill>
                              <a:schemeClr val="tx1"/>
                            </a:solidFill>
                            <a:effectLst/>
                            <a:latin typeface="Cambria Math" panose="02040503050406030204" pitchFamily="18" charset="0"/>
                            <a:ea typeface="+mn-ea"/>
                            <a:cs typeface="+mn-cs"/>
                          </a:rPr>
                          <m:t> </m:t>
                        </m:r>
                        <m:r>
                          <a:rPr lang="es-CO" sz="1400" i="1">
                            <a:solidFill>
                              <a:schemeClr val="tx1"/>
                            </a:solidFill>
                            <a:effectLst/>
                            <a:latin typeface="Cambria Math" panose="02040503050406030204" pitchFamily="18" charset="0"/>
                            <a:ea typeface="+mn-ea"/>
                            <a:cs typeface="+mn-cs"/>
                          </a:rPr>
                          <m:t>𝑑𝑒</m:t>
                        </m:r>
                        <m:r>
                          <a:rPr lang="es-CO" sz="140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𝑠𝑒𝑔𝑢𝑖𝑑𝑜𝑟𝑒𝑠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𝑚𝑒𝑠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𝑎𝑛𝑡𝑒𝑟𝑖𝑜𝑟</m:t>
                        </m:r>
                      </m:den>
                    </m:f>
                    <m:r>
                      <a:rPr lang="es-CO" sz="1400" i="1">
                        <a:solidFill>
                          <a:schemeClr val="tx1"/>
                        </a:solidFill>
                        <a:effectLst/>
                        <a:latin typeface="Cambria Math" panose="02040503050406030204" pitchFamily="18" charset="0"/>
                        <a:ea typeface="+mn-ea"/>
                        <a:cs typeface="+mn-cs"/>
                      </a:rPr>
                      <m:t> </m:t>
                    </m:r>
                    <m:r>
                      <a:rPr lang="es-CO" sz="1400" i="1">
                        <a:solidFill>
                          <a:schemeClr val="tx1"/>
                        </a:solidFill>
                        <a:effectLst/>
                        <a:latin typeface="Cambria Math" panose="02040503050406030204" pitchFamily="18" charset="0"/>
                        <a:ea typeface="+mn-ea"/>
                        <a:cs typeface="+mn-cs"/>
                      </a:rPr>
                      <m:t>𝑋</m:t>
                    </m:r>
                    <m:r>
                      <a:rPr lang="es-CO" sz="1400" i="1">
                        <a:solidFill>
                          <a:schemeClr val="tx1"/>
                        </a:solidFill>
                        <a:effectLst/>
                        <a:latin typeface="Cambria Math" panose="02040503050406030204" pitchFamily="18" charset="0"/>
                        <a:ea typeface="+mn-ea"/>
                        <a:cs typeface="+mn-cs"/>
                      </a:rPr>
                      <m:t> 100</m:t>
                    </m:r>
                  </m:oMath>
                </m:oMathPara>
              </a14:m>
              <a:endParaRPr lang="es-CO" sz="900">
                <a:latin typeface="+mj-lt"/>
                <a:cs typeface="Arial" panose="020B0604020202020204" pitchFamily="34" charset="0"/>
              </a:endParaRPr>
            </a:p>
          </xdr:txBody>
        </xdr:sp>
      </mc:Choice>
      <mc:Fallback xmlns="">
        <xdr:sp macro="" textlink="">
          <xdr:nvSpPr>
            <xdr:cNvPr id="2" name="CuadroTexto 1">
              <a:extLst>
                <a:ext uri="{FF2B5EF4-FFF2-40B4-BE49-F238E27FC236}">
                  <a16:creationId xmlns:a16="http://schemas.microsoft.com/office/drawing/2014/main" id="{EDBD7F0C-5059-4691-9487-4A44228989ED}"/>
                </a:ext>
              </a:extLst>
            </xdr:cNvPr>
            <xdr:cNvSpPr txBox="1"/>
          </xdr:nvSpPr>
          <xdr:spPr>
            <a:xfrm>
              <a:off x="14682258" y="2002367"/>
              <a:ext cx="4068536" cy="830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i="0">
                  <a:solidFill>
                    <a:schemeClr val="tx1"/>
                  </a:solidFill>
                  <a:effectLst/>
                  <a:latin typeface="Cambria Math" panose="02040503050406030204" pitchFamily="18" charset="0"/>
                  <a:ea typeface="+mn-ea"/>
                  <a:cs typeface="+mn-cs"/>
                </a:rPr>
                <a:t>(𝑇𝑜𝑡𝑎𝑙 𝑑𝑒 </a:t>
              </a:r>
              <a:r>
                <a:rPr lang="es-ES" sz="1400" b="0" i="0">
                  <a:solidFill>
                    <a:schemeClr val="tx1"/>
                  </a:solidFill>
                  <a:effectLst/>
                  <a:latin typeface="Cambria Math" panose="02040503050406030204" pitchFamily="18" charset="0"/>
                  <a:ea typeface="+mn-ea"/>
                  <a:cs typeface="+mn-cs"/>
                </a:rPr>
                <a:t>𝑠𝑒𝑔𝑢𝑖𝑑𝑜𝑟𝑒𝑠 𝑑𝑒𝑙 𝑚𝑒𝑠</a:t>
              </a:r>
              <a:r>
                <a:rPr lang="es-CO" sz="1400" b="0" i="0">
                  <a:solidFill>
                    <a:schemeClr val="tx1"/>
                  </a:solidFill>
                  <a:effectLst/>
                  <a:latin typeface="Cambria Math" panose="02040503050406030204" pitchFamily="18" charset="0"/>
                  <a:ea typeface="+mn-ea"/>
                  <a:cs typeface="+mn-cs"/>
                </a:rPr>
                <a:t>)/(█(</a:t>
              </a:r>
              <a:r>
                <a:rPr lang="es-CO" sz="1400" i="0">
                  <a:solidFill>
                    <a:schemeClr val="tx1"/>
                  </a:solidFill>
                  <a:effectLst/>
                  <a:latin typeface="Cambria Math" panose="02040503050406030204" pitchFamily="18" charset="0"/>
                  <a:ea typeface="+mn-ea"/>
                  <a:cs typeface="+mn-cs"/>
                </a:rPr>
                <a:t> @ )𝑇𝑜𝑡𝑎𝑙 𝑑𝑒 </a:t>
              </a:r>
              <a:r>
                <a:rPr lang="es-ES" sz="1400" b="0" i="0">
                  <a:solidFill>
                    <a:schemeClr val="tx1"/>
                  </a:solidFill>
                  <a:effectLst/>
                  <a:latin typeface="Cambria Math" panose="02040503050406030204" pitchFamily="18" charset="0"/>
                  <a:ea typeface="+mn-ea"/>
                  <a:cs typeface="+mn-cs"/>
                </a:rPr>
                <a:t>𝑠𝑒𝑔𝑢𝑖𝑑𝑜𝑟𝑒𝑠 𝑑𝑒𝑙 𝑚𝑒𝑠 𝑎𝑛𝑡𝑒𝑟𝑖𝑜𝑟</a:t>
              </a:r>
              <a:r>
                <a:rPr lang="es-CO" sz="1400" b="0" i="0">
                  <a:solidFill>
                    <a:schemeClr val="tx1"/>
                  </a:solidFill>
                  <a:effectLst/>
                  <a:latin typeface="Cambria Math" panose="02040503050406030204" pitchFamily="18" charset="0"/>
                  <a:ea typeface="+mn-ea"/>
                  <a:cs typeface="+mn-cs"/>
                </a:rPr>
                <a:t>) </a:t>
              </a:r>
              <a:r>
                <a:rPr lang="es-CO" sz="1400" i="0">
                  <a:solidFill>
                    <a:schemeClr val="tx1"/>
                  </a:solidFill>
                  <a:effectLst/>
                  <a:latin typeface="Cambria Math" panose="02040503050406030204" pitchFamily="18" charset="0"/>
                  <a:ea typeface="+mn-ea"/>
                  <a:cs typeface="+mn-cs"/>
                </a:rPr>
                <a:t> 𝑋 100</a:t>
              </a:r>
              <a:endParaRPr lang="es-CO" sz="900">
                <a:latin typeface="+mj-lt"/>
                <a:cs typeface="Arial" panose="020B0604020202020204" pitchFamily="34" charset="0"/>
              </a:endParaRPr>
            </a:p>
          </xdr:txBody>
        </xdr:sp>
      </mc:Fallback>
    </mc:AlternateContent>
    <xdr:clientData/>
  </xdr:twoCellAnchor>
  <xdr:twoCellAnchor>
    <xdr:from>
      <xdr:col>9</xdr:col>
      <xdr:colOff>222250</xdr:colOff>
      <xdr:row>4</xdr:row>
      <xdr:rowOff>825500</xdr:rowOff>
    </xdr:from>
    <xdr:to>
      <xdr:col>9</xdr:col>
      <xdr:colOff>4821464</xdr:colOff>
      <xdr:row>4</xdr:row>
      <xdr:rowOff>1573893</xdr:rowOff>
    </xdr:to>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4562667" y="3968750"/>
              <a:ext cx="4599214" cy="748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i="1">
                            <a:solidFill>
                              <a:schemeClr val="tx1"/>
                            </a:solidFill>
                            <a:effectLst/>
                            <a:latin typeface="Cambria Math" panose="02040503050406030204" pitchFamily="18" charset="0"/>
                            <a:ea typeface="+mn-ea"/>
                            <a:cs typeface="+mn-cs"/>
                          </a:rPr>
                        </m:ctrlPr>
                      </m:fPr>
                      <m:num>
                        <m:r>
                          <a:rPr lang="es-CO" sz="1200" i="1">
                            <a:solidFill>
                              <a:schemeClr val="tx1"/>
                            </a:solidFill>
                            <a:effectLst/>
                            <a:latin typeface="Cambria Math" panose="02040503050406030204" pitchFamily="18" charset="0"/>
                            <a:ea typeface="+mn-ea"/>
                            <a:cs typeface="+mn-cs"/>
                          </a:rPr>
                          <m:t>𝑇𝑜𝑡𝑎𝑙</m:t>
                        </m:r>
                        <m:r>
                          <a:rPr lang="es-CO" sz="1200" i="1">
                            <a:solidFill>
                              <a:schemeClr val="tx1"/>
                            </a:solidFill>
                            <a:effectLst/>
                            <a:latin typeface="Cambria Math" panose="02040503050406030204" pitchFamily="18" charset="0"/>
                            <a:ea typeface="+mn-ea"/>
                            <a:cs typeface="+mn-cs"/>
                          </a:rPr>
                          <m:t> </m:t>
                        </m:r>
                        <m:r>
                          <a:rPr lang="es-CO" sz="1200" i="1">
                            <a:solidFill>
                              <a:schemeClr val="tx1"/>
                            </a:solidFill>
                            <a:effectLst/>
                            <a:latin typeface="Cambria Math" panose="02040503050406030204" pitchFamily="18" charset="0"/>
                            <a:ea typeface="+mn-ea"/>
                            <a:cs typeface="+mn-cs"/>
                          </a:rPr>
                          <m:t>𝑑𝑒</m:t>
                        </m:r>
                        <m:r>
                          <a:rPr lang="es-CO" sz="120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𝑛𝑜𝑡𝑎𝑠</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𝑑𝑒</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𝑝𝑟𝑒𝑛𝑠𝑎</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𝑝𝑢𝑏𝑙𝑖𝑐𝑎𝑑𝑎𝑠</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𝑒𝑛</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𝑚𝑒𝑑𝑖𝑜𝑠</m:t>
                        </m:r>
                      </m:num>
                      <m:den>
                        <m:eqArr>
                          <m:eqArrPr>
                            <m:ctrlPr>
                              <a:rPr lang="es-CO" sz="1200" i="1">
                                <a:solidFill>
                                  <a:schemeClr val="tx1"/>
                                </a:solidFill>
                                <a:effectLst/>
                                <a:latin typeface="Cambria Math" panose="02040503050406030204" pitchFamily="18" charset="0"/>
                                <a:ea typeface="+mn-ea"/>
                                <a:cs typeface="+mn-cs"/>
                              </a:rPr>
                            </m:ctrlPr>
                          </m:eqArrPr>
                          <m:e>
                            <m:r>
                              <a:rPr lang="es-CO" sz="1200" i="1">
                                <a:solidFill>
                                  <a:schemeClr val="tx1"/>
                                </a:solidFill>
                                <a:effectLst/>
                                <a:latin typeface="Cambria Math" panose="02040503050406030204" pitchFamily="18" charset="0"/>
                                <a:ea typeface="+mn-ea"/>
                                <a:cs typeface="+mn-cs"/>
                              </a:rPr>
                              <m:t> </m:t>
                            </m:r>
                          </m:e>
                          <m:e>
                            <m:r>
                              <a:rPr lang="es-CO" sz="1200" i="1">
                                <a:solidFill>
                                  <a:schemeClr val="tx1"/>
                                </a:solidFill>
                                <a:effectLst/>
                                <a:latin typeface="Cambria Math" panose="02040503050406030204" pitchFamily="18" charset="0"/>
                                <a:ea typeface="+mn-ea"/>
                                <a:cs typeface="+mn-cs"/>
                              </a:rPr>
                              <m:t> </m:t>
                            </m:r>
                          </m:e>
                        </m:eqArr>
                        <m:r>
                          <a:rPr lang="es-CO" sz="1200" i="1">
                            <a:solidFill>
                              <a:schemeClr val="tx1"/>
                            </a:solidFill>
                            <a:effectLst/>
                            <a:latin typeface="Cambria Math" panose="02040503050406030204" pitchFamily="18" charset="0"/>
                            <a:ea typeface="+mn-ea"/>
                            <a:cs typeface="+mn-cs"/>
                          </a:rPr>
                          <m:t>𝑇𝑜𝑡𝑎𝑙</m:t>
                        </m:r>
                        <m:r>
                          <a:rPr lang="es-CO" sz="1200" i="1">
                            <a:solidFill>
                              <a:schemeClr val="tx1"/>
                            </a:solidFill>
                            <a:effectLst/>
                            <a:latin typeface="Cambria Math" panose="02040503050406030204" pitchFamily="18" charset="0"/>
                            <a:ea typeface="+mn-ea"/>
                            <a:cs typeface="+mn-cs"/>
                          </a:rPr>
                          <m:t> </m:t>
                        </m:r>
                        <m:r>
                          <a:rPr lang="es-CO" sz="1200" i="1">
                            <a:solidFill>
                              <a:schemeClr val="tx1"/>
                            </a:solidFill>
                            <a:effectLst/>
                            <a:latin typeface="Cambria Math" panose="02040503050406030204" pitchFamily="18" charset="0"/>
                            <a:ea typeface="+mn-ea"/>
                            <a:cs typeface="+mn-cs"/>
                          </a:rPr>
                          <m:t>𝑑𝑒</m:t>
                        </m:r>
                        <m:r>
                          <a:rPr lang="es-CO" sz="120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𝑛𝑜𝑡𝑎𝑠</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𝑑𝑒</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𝑝𝑟𝑒𝑛𝑠𝑎</m:t>
                        </m:r>
                        <m:r>
                          <a:rPr lang="es-ES" sz="1200" b="0" i="1">
                            <a:solidFill>
                              <a:schemeClr val="tx1"/>
                            </a:solidFill>
                            <a:effectLst/>
                            <a:latin typeface="Cambria Math" panose="02040503050406030204" pitchFamily="18" charset="0"/>
                            <a:ea typeface="+mn-ea"/>
                            <a:cs typeface="+mn-cs"/>
                          </a:rPr>
                          <m:t> </m:t>
                        </m:r>
                        <m:r>
                          <a:rPr lang="es-ES" sz="1200" b="0" i="1">
                            <a:solidFill>
                              <a:schemeClr val="tx1"/>
                            </a:solidFill>
                            <a:effectLst/>
                            <a:latin typeface="Cambria Math" panose="02040503050406030204" pitchFamily="18" charset="0"/>
                            <a:ea typeface="+mn-ea"/>
                            <a:cs typeface="+mn-cs"/>
                          </a:rPr>
                          <m:t>𝑟𝑒𝑎𝑙𝑖𝑧𝑎𝑑𝑎𝑠</m:t>
                        </m:r>
                      </m:den>
                    </m:f>
                    <m:r>
                      <a:rPr lang="es-CO" sz="1200" i="1">
                        <a:solidFill>
                          <a:schemeClr val="tx1"/>
                        </a:solidFill>
                        <a:effectLst/>
                        <a:latin typeface="Cambria Math" panose="02040503050406030204" pitchFamily="18" charset="0"/>
                        <a:ea typeface="+mn-ea"/>
                        <a:cs typeface="+mn-cs"/>
                      </a:rPr>
                      <m:t> </m:t>
                    </m:r>
                    <m:r>
                      <a:rPr lang="es-CO" sz="1200" i="1">
                        <a:solidFill>
                          <a:schemeClr val="tx1"/>
                        </a:solidFill>
                        <a:effectLst/>
                        <a:latin typeface="Cambria Math" panose="02040503050406030204" pitchFamily="18" charset="0"/>
                        <a:ea typeface="+mn-ea"/>
                        <a:cs typeface="+mn-cs"/>
                      </a:rPr>
                      <m:t>𝑋</m:t>
                    </m:r>
                    <m:r>
                      <a:rPr lang="es-CO" sz="1200" i="1">
                        <a:solidFill>
                          <a:schemeClr val="tx1"/>
                        </a:solidFill>
                        <a:effectLst/>
                        <a:latin typeface="Cambria Math" panose="02040503050406030204" pitchFamily="18" charset="0"/>
                        <a:ea typeface="+mn-ea"/>
                        <a:cs typeface="+mn-cs"/>
                      </a:rPr>
                      <m:t> 100</m:t>
                    </m:r>
                  </m:oMath>
                </m:oMathPara>
              </a14:m>
              <a:endParaRPr lang="es-CO" sz="1200">
                <a:latin typeface="+mj-lt"/>
                <a:cs typeface="Arial" panose="020B0604020202020204" pitchFamily="34" charset="0"/>
              </a:endParaRPr>
            </a:p>
          </xdr:txBody>
        </xdr:sp>
      </mc:Choice>
      <mc:Fallback xmlns="">
        <xdr:sp macro="" textlink="">
          <xdr:nvSpPr>
            <xdr:cNvPr id="3" name="CuadroTexto 2">
              <a:extLst>
                <a:ext uri="{FF2B5EF4-FFF2-40B4-BE49-F238E27FC236}">
                  <a16:creationId xmlns:a16="http://schemas.microsoft.com/office/drawing/2014/main" id="{B89E5FC0-3C13-4FE8-B329-EC46179340D8}"/>
                </a:ext>
              </a:extLst>
            </xdr:cNvPr>
            <xdr:cNvSpPr txBox="1"/>
          </xdr:nvSpPr>
          <xdr:spPr>
            <a:xfrm>
              <a:off x="14562667" y="3968750"/>
              <a:ext cx="4599214" cy="748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i="0">
                  <a:solidFill>
                    <a:schemeClr val="tx1"/>
                  </a:solidFill>
                  <a:effectLst/>
                  <a:latin typeface="Cambria Math" panose="02040503050406030204" pitchFamily="18" charset="0"/>
                  <a:ea typeface="+mn-ea"/>
                  <a:cs typeface="+mn-cs"/>
                </a:rPr>
                <a:t>(𝑇𝑜𝑡𝑎𝑙 𝑑𝑒 </a:t>
              </a:r>
              <a:r>
                <a:rPr lang="es-ES" sz="1200" b="0" i="0">
                  <a:solidFill>
                    <a:schemeClr val="tx1"/>
                  </a:solidFill>
                  <a:effectLst/>
                  <a:latin typeface="Cambria Math" panose="02040503050406030204" pitchFamily="18" charset="0"/>
                  <a:ea typeface="+mn-ea"/>
                  <a:cs typeface="+mn-cs"/>
                </a:rPr>
                <a:t>𝑛𝑜𝑡𝑎𝑠 𝑑𝑒 𝑝𝑟𝑒𝑛𝑠𝑎 𝑝𝑢𝑏𝑙𝑖𝑐𝑎𝑑𝑎𝑠 𝑒𝑛 𝑚𝑒𝑑𝑖𝑜𝑠</a:t>
              </a:r>
              <a:r>
                <a:rPr lang="es-CO" sz="1200" b="0" i="0">
                  <a:solidFill>
                    <a:schemeClr val="tx1"/>
                  </a:solidFill>
                  <a:effectLst/>
                  <a:latin typeface="Cambria Math" panose="02040503050406030204" pitchFamily="18" charset="0"/>
                  <a:ea typeface="+mn-ea"/>
                  <a:cs typeface="+mn-cs"/>
                </a:rPr>
                <a:t>)/(█(</a:t>
              </a:r>
              <a:r>
                <a:rPr lang="es-CO" sz="1200" i="0">
                  <a:solidFill>
                    <a:schemeClr val="tx1"/>
                  </a:solidFill>
                  <a:effectLst/>
                  <a:latin typeface="Cambria Math" panose="02040503050406030204" pitchFamily="18" charset="0"/>
                  <a:ea typeface="+mn-ea"/>
                  <a:cs typeface="+mn-cs"/>
                </a:rPr>
                <a:t> @ )𝑇𝑜𝑡𝑎𝑙 𝑑𝑒 </a:t>
              </a:r>
              <a:r>
                <a:rPr lang="es-ES" sz="1200" b="0" i="0">
                  <a:solidFill>
                    <a:schemeClr val="tx1"/>
                  </a:solidFill>
                  <a:effectLst/>
                  <a:latin typeface="Cambria Math" panose="02040503050406030204" pitchFamily="18" charset="0"/>
                  <a:ea typeface="+mn-ea"/>
                  <a:cs typeface="+mn-cs"/>
                </a:rPr>
                <a:t>𝑛𝑜𝑡𝑎𝑠 𝑑𝑒 𝑝𝑟𝑒𝑛𝑠𝑎 𝑟𝑒𝑎𝑙𝑖𝑧𝑎𝑑𝑎𝑠</a:t>
              </a:r>
              <a:r>
                <a:rPr lang="es-CO" sz="1200" b="0" i="0">
                  <a:solidFill>
                    <a:schemeClr val="tx1"/>
                  </a:solidFill>
                  <a:effectLst/>
                  <a:latin typeface="Cambria Math" panose="02040503050406030204" pitchFamily="18" charset="0"/>
                  <a:ea typeface="+mn-ea"/>
                  <a:cs typeface="+mn-cs"/>
                </a:rPr>
                <a:t>) </a:t>
              </a:r>
              <a:r>
                <a:rPr lang="es-CO" sz="1200" i="0">
                  <a:solidFill>
                    <a:schemeClr val="tx1"/>
                  </a:solidFill>
                  <a:effectLst/>
                  <a:latin typeface="Cambria Math" panose="02040503050406030204" pitchFamily="18" charset="0"/>
                  <a:ea typeface="+mn-ea"/>
                  <a:cs typeface="+mn-cs"/>
                </a:rPr>
                <a:t> 𝑋 100</a:t>
              </a:r>
              <a:endParaRPr lang="es-CO" sz="1200">
                <a:latin typeface="+mj-lt"/>
                <a:cs typeface="Arial" panose="020B0604020202020204" pitchFamily="34" charset="0"/>
              </a:endParaRPr>
            </a:p>
          </xdr:txBody>
        </xdr:sp>
      </mc:Fallback>
    </mc:AlternateContent>
    <xdr:clientData/>
  </xdr:twoCellAnchor>
  <xdr:twoCellAnchor>
    <xdr:from>
      <xdr:col>9</xdr:col>
      <xdr:colOff>136072</xdr:colOff>
      <xdr:row>5</xdr:row>
      <xdr:rowOff>309941</xdr:rowOff>
    </xdr:from>
    <xdr:to>
      <xdr:col>9</xdr:col>
      <xdr:colOff>4776108</xdr:colOff>
      <xdr:row>5</xdr:row>
      <xdr:rowOff>1017511</xdr:rowOff>
    </xdr:to>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4476489" y="3791858"/>
              <a:ext cx="4640036"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i="1">
                            <a:solidFill>
                              <a:schemeClr val="tx1"/>
                            </a:solidFill>
                            <a:effectLst/>
                            <a:latin typeface="Cambria Math" panose="02040503050406030204" pitchFamily="18" charset="0"/>
                            <a:ea typeface="+mn-ea"/>
                            <a:cs typeface="+mn-cs"/>
                          </a:rPr>
                        </m:ctrlPr>
                      </m:fPr>
                      <m:num>
                        <m:r>
                          <a:rPr lang="es-CO" sz="1200" b="0" i="1">
                            <a:solidFill>
                              <a:schemeClr val="tx1"/>
                            </a:solidFill>
                            <a:effectLst/>
                            <a:latin typeface="Cambria Math" panose="02040503050406030204" pitchFamily="18" charset="0"/>
                            <a:ea typeface="+mn-ea"/>
                            <a:cs typeface="+mn-cs"/>
                          </a:rPr>
                          <m:t>𝑁𝑢𝑚𝑒𝑟𝑜</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𝑑𝑒</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𝑒𝑛𝑐𝑢𝑒𝑠𝑡𝑎𝑠</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𝑐𝑜𝑛</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𝑐𝑎𝑙𝑖𝑓𝑖𝑐𝑎𝑐𝑖𝑜𝑛</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𝑠𝑎𝑡𝑖𝑠𝑓𝑎𝑐𝑡𝑜𝑟𝑖𝑎</m:t>
                        </m:r>
                      </m:num>
                      <m:den>
                        <m:eqArr>
                          <m:eqArrPr>
                            <m:ctrlPr>
                              <a:rPr lang="es-CO" sz="1200" i="1">
                                <a:solidFill>
                                  <a:schemeClr val="tx1"/>
                                </a:solidFill>
                                <a:effectLst/>
                                <a:latin typeface="Cambria Math" panose="02040503050406030204" pitchFamily="18" charset="0"/>
                                <a:ea typeface="+mn-ea"/>
                                <a:cs typeface="+mn-cs"/>
                              </a:rPr>
                            </m:ctrlPr>
                          </m:eqArrPr>
                          <m:e>
                            <m:r>
                              <a:rPr lang="es-CO" sz="1200" i="1">
                                <a:solidFill>
                                  <a:schemeClr val="tx1"/>
                                </a:solidFill>
                                <a:effectLst/>
                                <a:latin typeface="Cambria Math" panose="02040503050406030204" pitchFamily="18" charset="0"/>
                                <a:ea typeface="+mn-ea"/>
                                <a:cs typeface="+mn-cs"/>
                              </a:rPr>
                              <m:t> </m:t>
                            </m:r>
                          </m:e>
                          <m:e>
                            <m:r>
                              <a:rPr lang="es-CO" sz="1200" i="1">
                                <a:solidFill>
                                  <a:schemeClr val="tx1"/>
                                </a:solidFill>
                                <a:effectLst/>
                                <a:latin typeface="Cambria Math" panose="02040503050406030204" pitchFamily="18" charset="0"/>
                                <a:ea typeface="+mn-ea"/>
                                <a:cs typeface="+mn-cs"/>
                              </a:rPr>
                              <m:t> </m:t>
                            </m:r>
                          </m:e>
                        </m:eqArr>
                        <m:r>
                          <a:rPr lang="es-CO" sz="1200" b="0" i="1">
                            <a:solidFill>
                              <a:schemeClr val="tx1"/>
                            </a:solidFill>
                            <a:effectLst/>
                            <a:latin typeface="Cambria Math" panose="02040503050406030204" pitchFamily="18" charset="0"/>
                            <a:ea typeface="+mn-ea"/>
                            <a:cs typeface="+mn-cs"/>
                          </a:rPr>
                          <m:t>𝑁𝑢𝑚𝑒𝑟𝑜</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𝑑𝑒</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𝑒𝑛𝑐𝑢𝑒𝑠𝑡𝑎𝑠</m:t>
                        </m:r>
                        <m:r>
                          <a:rPr lang="es-CO" sz="1200" b="0" i="1">
                            <a:solidFill>
                              <a:schemeClr val="tx1"/>
                            </a:solidFill>
                            <a:effectLst/>
                            <a:latin typeface="Cambria Math" panose="02040503050406030204" pitchFamily="18" charset="0"/>
                            <a:ea typeface="+mn-ea"/>
                            <a:cs typeface="+mn-cs"/>
                          </a:rPr>
                          <m:t> </m:t>
                        </m:r>
                        <m:r>
                          <a:rPr lang="es-CO" sz="1200" b="0" i="1">
                            <a:solidFill>
                              <a:schemeClr val="tx1"/>
                            </a:solidFill>
                            <a:effectLst/>
                            <a:latin typeface="Cambria Math" panose="02040503050406030204" pitchFamily="18" charset="0"/>
                            <a:ea typeface="+mn-ea"/>
                            <a:cs typeface="+mn-cs"/>
                          </a:rPr>
                          <m:t>𝑟𝑒𝑎𝑙𝑖𝑧𝑎𝑑𝑎𝑠</m:t>
                        </m:r>
                      </m:den>
                    </m:f>
                    <m:r>
                      <a:rPr lang="es-CO" sz="1200" i="1">
                        <a:solidFill>
                          <a:schemeClr val="tx1"/>
                        </a:solidFill>
                        <a:effectLst/>
                        <a:latin typeface="Cambria Math" panose="02040503050406030204" pitchFamily="18" charset="0"/>
                        <a:ea typeface="+mn-ea"/>
                        <a:cs typeface="+mn-cs"/>
                      </a:rPr>
                      <m:t> </m:t>
                    </m:r>
                    <m:r>
                      <a:rPr lang="es-CO" sz="1200" i="1">
                        <a:solidFill>
                          <a:schemeClr val="tx1"/>
                        </a:solidFill>
                        <a:effectLst/>
                        <a:latin typeface="Cambria Math" panose="02040503050406030204" pitchFamily="18" charset="0"/>
                        <a:ea typeface="+mn-ea"/>
                        <a:cs typeface="+mn-cs"/>
                      </a:rPr>
                      <m:t>𝑋</m:t>
                    </m:r>
                    <m:r>
                      <a:rPr lang="es-CO" sz="1200" i="1">
                        <a:solidFill>
                          <a:schemeClr val="tx1"/>
                        </a:solidFill>
                        <a:effectLst/>
                        <a:latin typeface="Cambria Math" panose="02040503050406030204" pitchFamily="18" charset="0"/>
                        <a:ea typeface="+mn-ea"/>
                        <a:cs typeface="+mn-cs"/>
                      </a:rPr>
                      <m:t> 100</m:t>
                    </m:r>
                  </m:oMath>
                </m:oMathPara>
              </a14:m>
              <a:endParaRPr lang="es-CO" sz="1200">
                <a:latin typeface="+mj-lt"/>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8E931E73-326B-4E18-BDC8-DD67028EEA75}"/>
                </a:ext>
              </a:extLst>
            </xdr:cNvPr>
            <xdr:cNvSpPr txBox="1"/>
          </xdr:nvSpPr>
          <xdr:spPr>
            <a:xfrm>
              <a:off x="14476489" y="3791858"/>
              <a:ext cx="4640036"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i="0">
                  <a:solidFill>
                    <a:schemeClr val="tx1"/>
                  </a:solidFill>
                  <a:effectLst/>
                  <a:latin typeface="Cambria Math" panose="02040503050406030204" pitchFamily="18" charset="0"/>
                  <a:ea typeface="+mn-ea"/>
                  <a:cs typeface="+mn-cs"/>
                </a:rPr>
                <a:t>(</a:t>
              </a:r>
              <a:r>
                <a:rPr lang="es-CO" sz="1200" b="0" i="0">
                  <a:solidFill>
                    <a:schemeClr val="tx1"/>
                  </a:solidFill>
                  <a:effectLst/>
                  <a:latin typeface="Cambria Math" panose="02040503050406030204" pitchFamily="18" charset="0"/>
                  <a:ea typeface="+mn-ea"/>
                  <a:cs typeface="+mn-cs"/>
                </a:rPr>
                <a:t>𝑁𝑢𝑚𝑒𝑟𝑜 𝑑𝑒 𝑒𝑛𝑐𝑢𝑒𝑠𝑡𝑎𝑠 𝑐𝑜𝑛 𝑐𝑎𝑙𝑖𝑓𝑖𝑐𝑎𝑐𝑖𝑜𝑛 𝑠𝑎𝑡𝑖𝑠𝑓𝑎𝑐𝑡𝑜𝑟𝑖𝑎)/(█(</a:t>
              </a:r>
              <a:r>
                <a:rPr lang="es-CO" sz="1200" i="0">
                  <a:solidFill>
                    <a:schemeClr val="tx1"/>
                  </a:solidFill>
                  <a:effectLst/>
                  <a:latin typeface="Cambria Math" panose="02040503050406030204" pitchFamily="18" charset="0"/>
                  <a:ea typeface="+mn-ea"/>
                  <a:cs typeface="+mn-cs"/>
                </a:rPr>
                <a:t> @ )</a:t>
              </a:r>
              <a:r>
                <a:rPr lang="es-CO" sz="1200" b="0" i="0">
                  <a:solidFill>
                    <a:schemeClr val="tx1"/>
                  </a:solidFill>
                  <a:effectLst/>
                  <a:latin typeface="Cambria Math" panose="02040503050406030204" pitchFamily="18" charset="0"/>
                  <a:ea typeface="+mn-ea"/>
                  <a:cs typeface="+mn-cs"/>
                </a:rPr>
                <a:t>𝑁𝑢𝑚𝑒𝑟𝑜 𝑑𝑒 𝑒𝑛𝑐𝑢𝑒𝑠𝑡𝑎𝑠 𝑟𝑒𝑎𝑙𝑖𝑧𝑎𝑑𝑎𝑠) </a:t>
              </a:r>
              <a:r>
                <a:rPr lang="es-CO" sz="1200" i="0">
                  <a:solidFill>
                    <a:schemeClr val="tx1"/>
                  </a:solidFill>
                  <a:effectLst/>
                  <a:latin typeface="Cambria Math" panose="02040503050406030204" pitchFamily="18" charset="0"/>
                  <a:ea typeface="+mn-ea"/>
                  <a:cs typeface="+mn-cs"/>
                </a:rPr>
                <a:t> 𝑋 100</a:t>
              </a:r>
              <a:endParaRPr lang="es-CO" sz="1200">
                <a:latin typeface="+mj-lt"/>
                <a:cs typeface="Arial" panose="020B0604020202020204" pitchFamily="34" charset="0"/>
              </a:endParaRPr>
            </a:p>
          </xdr:txBody>
        </xdr:sp>
      </mc:Fallback>
    </mc:AlternateContent>
    <xdr:clientData/>
  </xdr:twoCellAnchor>
  <xdr:twoCellAnchor>
    <xdr:from>
      <xdr:col>9</xdr:col>
      <xdr:colOff>169333</xdr:colOff>
      <xdr:row>7</xdr:row>
      <xdr:rowOff>518584</xdr:rowOff>
    </xdr:from>
    <xdr:to>
      <xdr:col>9</xdr:col>
      <xdr:colOff>4809369</xdr:colOff>
      <xdr:row>7</xdr:row>
      <xdr:rowOff>1226154</xdr:rowOff>
    </xdr:to>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4509750" y="8223251"/>
              <a:ext cx="4640036"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400" i="1">
                            <a:solidFill>
                              <a:schemeClr val="tx1"/>
                            </a:solidFill>
                            <a:effectLst/>
                            <a:latin typeface="Cambria Math" panose="02040503050406030204" pitchFamily="18" charset="0"/>
                            <a:ea typeface="+mn-ea"/>
                            <a:cs typeface="+mn-cs"/>
                          </a:rPr>
                        </m:ctrlPr>
                      </m:fPr>
                      <m:num>
                        <m:r>
                          <a:rPr lang="es-CO" sz="1400" b="0" i="1">
                            <a:solidFill>
                              <a:schemeClr val="tx1"/>
                            </a:solidFill>
                            <a:effectLst/>
                            <a:latin typeface="Cambria Math" panose="02040503050406030204" pitchFamily="18" charset="0"/>
                            <a:ea typeface="+mn-ea"/>
                            <a:cs typeface="+mn-cs"/>
                          </a:rPr>
                          <m:t>𝑁𝑢𝑚𝑒𝑟𝑜</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𝑒𝑛𝑐𝑢𝑒𝑠𝑡𝑎𝑠</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𝑟𝑒𝑖𝑛𝑑𝑢𝑐𝑐𝑖</m:t>
                        </m:r>
                        <m:r>
                          <a:rPr lang="es-CO" sz="1400" b="0" i="1">
                            <a:solidFill>
                              <a:schemeClr val="tx1"/>
                            </a:solidFill>
                            <a:effectLst/>
                            <a:latin typeface="Cambria Math" panose="02040503050406030204" pitchFamily="18" charset="0"/>
                            <a:ea typeface="+mn-ea"/>
                            <a:cs typeface="+mn-cs"/>
                          </a:rPr>
                          <m:t>ó</m:t>
                        </m:r>
                        <m:r>
                          <a:rPr lang="es-CO" sz="1400" b="0" i="1">
                            <a:solidFill>
                              <a:schemeClr val="tx1"/>
                            </a:solidFill>
                            <a:effectLst/>
                            <a:latin typeface="Cambria Math" panose="02040503050406030204" pitchFamily="18" charset="0"/>
                            <a:ea typeface="+mn-ea"/>
                            <a:cs typeface="+mn-cs"/>
                          </a:rPr>
                          <m:t>𝑛</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𝑎𝑝𝑟𝑜𝑏𝑎𝑑𝑎𝑠</m:t>
                        </m:r>
                      </m:num>
                      <m:den>
                        <m:eqArr>
                          <m:eqArrPr>
                            <m:ctrlPr>
                              <a:rPr lang="es-CO" sz="1400" i="1">
                                <a:solidFill>
                                  <a:schemeClr val="tx1"/>
                                </a:solidFill>
                                <a:effectLst/>
                                <a:latin typeface="Cambria Math" panose="02040503050406030204" pitchFamily="18" charset="0"/>
                                <a:ea typeface="+mn-ea"/>
                                <a:cs typeface="+mn-cs"/>
                              </a:rPr>
                            </m:ctrlPr>
                          </m:eqArrPr>
                          <m:e>
                            <m:r>
                              <a:rPr lang="es-CO" sz="1400" i="1">
                                <a:solidFill>
                                  <a:schemeClr val="tx1"/>
                                </a:solidFill>
                                <a:effectLst/>
                                <a:latin typeface="Cambria Math" panose="02040503050406030204" pitchFamily="18" charset="0"/>
                                <a:ea typeface="+mn-ea"/>
                                <a:cs typeface="+mn-cs"/>
                              </a:rPr>
                              <m:t> </m:t>
                            </m:r>
                          </m:e>
                          <m:e>
                            <m:r>
                              <a:rPr lang="es-CO" sz="1400" i="1">
                                <a:solidFill>
                                  <a:schemeClr val="tx1"/>
                                </a:solidFill>
                                <a:effectLst/>
                                <a:latin typeface="Cambria Math" panose="02040503050406030204" pitchFamily="18" charset="0"/>
                                <a:ea typeface="+mn-ea"/>
                                <a:cs typeface="+mn-cs"/>
                              </a:rPr>
                              <m:t> </m:t>
                            </m:r>
                          </m:e>
                        </m:eqArr>
                        <m:r>
                          <a:rPr lang="es-CO" sz="1400" b="0" i="1">
                            <a:solidFill>
                              <a:schemeClr val="tx1"/>
                            </a:solidFill>
                            <a:effectLst/>
                            <a:latin typeface="Cambria Math" panose="02040503050406030204" pitchFamily="18" charset="0"/>
                            <a:ea typeface="+mn-ea"/>
                            <a:cs typeface="+mn-cs"/>
                          </a:rPr>
                          <m:t>𝑁𝑢𝑚𝑒𝑟𝑜</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𝑒𝑛𝑐𝑢𝑒𝑠𝑡𝑎𝑠</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𝑟𝑒𝑖𝑛𝑑𝑢𝑐𝑐𝑖𝑜𝑛</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𝑟𝑒𝑎𝑙𝑖𝑧𝑎𝑑𝑎𝑠</m:t>
                        </m:r>
                      </m:den>
                    </m:f>
                    <m:r>
                      <a:rPr lang="es-CO" sz="1400" i="1">
                        <a:solidFill>
                          <a:schemeClr val="tx1"/>
                        </a:solidFill>
                        <a:effectLst/>
                        <a:latin typeface="Cambria Math" panose="02040503050406030204" pitchFamily="18" charset="0"/>
                        <a:ea typeface="+mn-ea"/>
                        <a:cs typeface="+mn-cs"/>
                      </a:rPr>
                      <m:t> </m:t>
                    </m:r>
                    <m:r>
                      <a:rPr lang="es-CO" sz="1400" i="1">
                        <a:solidFill>
                          <a:schemeClr val="tx1"/>
                        </a:solidFill>
                        <a:effectLst/>
                        <a:latin typeface="Cambria Math" panose="02040503050406030204" pitchFamily="18" charset="0"/>
                        <a:ea typeface="+mn-ea"/>
                        <a:cs typeface="+mn-cs"/>
                      </a:rPr>
                      <m:t>𝑋</m:t>
                    </m:r>
                    <m:r>
                      <a:rPr lang="es-CO" sz="1400" i="1">
                        <a:solidFill>
                          <a:schemeClr val="tx1"/>
                        </a:solidFill>
                        <a:effectLst/>
                        <a:latin typeface="Cambria Math" panose="02040503050406030204" pitchFamily="18" charset="0"/>
                        <a:ea typeface="+mn-ea"/>
                        <a:cs typeface="+mn-cs"/>
                      </a:rPr>
                      <m:t> 100</m:t>
                    </m:r>
                  </m:oMath>
                </m:oMathPara>
              </a14:m>
              <a:endParaRPr lang="es-CO" sz="1400">
                <a:latin typeface="+mj-lt"/>
                <a:cs typeface="Arial" panose="020B0604020202020204" pitchFamily="34" charset="0"/>
              </a:endParaRPr>
            </a:p>
          </xdr:txBody>
        </xdr:sp>
      </mc:Choice>
      <mc:Fallback xmlns="">
        <xdr:sp macro="" textlink="">
          <xdr:nvSpPr>
            <xdr:cNvPr id="5" name="CuadroTexto 4">
              <a:extLst>
                <a:ext uri="{FF2B5EF4-FFF2-40B4-BE49-F238E27FC236}">
                  <a16:creationId xmlns:a16="http://schemas.microsoft.com/office/drawing/2014/main" id="{03934042-01A3-44EA-821F-467806BB12D1}"/>
                </a:ext>
              </a:extLst>
            </xdr:cNvPr>
            <xdr:cNvSpPr txBox="1"/>
          </xdr:nvSpPr>
          <xdr:spPr>
            <a:xfrm>
              <a:off x="14509750" y="8223251"/>
              <a:ext cx="4640036"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𝑁𝑢𝑚𝑒𝑟𝑜 𝑑𝑒 𝑒𝑛𝑐𝑢𝑒𝑠𝑡𝑎𝑠 𝑑𝑒 𝑟𝑒𝑖𝑛𝑑𝑢𝑐𝑐𝑖ó𝑛 𝑎𝑝𝑟𝑜𝑏𝑎𝑑𝑎𝑠)/(█(</a:t>
              </a:r>
              <a:r>
                <a:rPr lang="es-CO" sz="1400" i="0">
                  <a:solidFill>
                    <a:schemeClr val="tx1"/>
                  </a:solidFill>
                  <a:effectLst/>
                  <a:latin typeface="Cambria Math" panose="02040503050406030204" pitchFamily="18" charset="0"/>
                  <a:ea typeface="+mn-ea"/>
                  <a:cs typeface="+mn-cs"/>
                </a:rPr>
                <a:t> @ )</a:t>
              </a:r>
              <a:r>
                <a:rPr lang="es-CO" sz="1400" b="0" i="0">
                  <a:solidFill>
                    <a:schemeClr val="tx1"/>
                  </a:solidFill>
                  <a:effectLst/>
                  <a:latin typeface="Cambria Math" panose="02040503050406030204" pitchFamily="18" charset="0"/>
                  <a:ea typeface="+mn-ea"/>
                  <a:cs typeface="+mn-cs"/>
                </a:rPr>
                <a:t>𝑁𝑢𝑚𝑒𝑟𝑜 𝑑𝑒 𝑒𝑛𝑐𝑢𝑒𝑠𝑡𝑎𝑠 𝑑𝑒 𝑟𝑒𝑖𝑛𝑑𝑢𝑐𝑐𝑖𝑜𝑛 𝑟𝑒𝑎𝑙𝑖𝑧𝑎𝑑𝑎𝑠) </a:t>
              </a:r>
              <a:r>
                <a:rPr lang="es-CO" sz="1400" i="0">
                  <a:solidFill>
                    <a:schemeClr val="tx1"/>
                  </a:solidFill>
                  <a:effectLst/>
                  <a:latin typeface="Cambria Math" panose="02040503050406030204" pitchFamily="18" charset="0"/>
                  <a:ea typeface="+mn-ea"/>
                  <a:cs typeface="+mn-cs"/>
                </a:rPr>
                <a:t> 𝑋 100</a:t>
              </a:r>
              <a:endParaRPr lang="es-CO" sz="1400">
                <a:latin typeface="+mj-lt"/>
                <a:cs typeface="Arial" panose="020B0604020202020204" pitchFamily="34" charset="0"/>
              </a:endParaRPr>
            </a:p>
          </xdr:txBody>
        </xdr:sp>
      </mc:Fallback>
    </mc:AlternateContent>
    <xdr:clientData/>
  </xdr:twoCellAnchor>
  <xdr:twoCellAnchor>
    <xdr:from>
      <xdr:col>9</xdr:col>
      <xdr:colOff>13605</xdr:colOff>
      <xdr:row>9</xdr:row>
      <xdr:rowOff>328085</xdr:rowOff>
    </xdr:from>
    <xdr:to>
      <xdr:col>10</xdr:col>
      <xdr:colOff>105832</xdr:colOff>
      <xdr:row>9</xdr:row>
      <xdr:rowOff>1049263</xdr:rowOff>
    </xdr:to>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4354022" y="11228918"/>
              <a:ext cx="4960560"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eqArr>
                          <m:eqArrPr>
                            <m:ctrlPr>
                              <a:rPr lang="es-CO" sz="900" i="1">
                                <a:solidFill>
                                  <a:schemeClr val="tx1"/>
                                </a:solidFill>
                                <a:effectLst/>
                                <a:latin typeface="Cambria Math" panose="02040503050406030204" pitchFamily="18" charset="0"/>
                                <a:ea typeface="+mn-ea"/>
                                <a:cs typeface="+mn-cs"/>
                              </a:rPr>
                            </m:ctrlPr>
                          </m:eqArrPr>
                          <m:e>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𝑡𝑜𝑡𝑎𝑙</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𝑠𝑜𝑙𝑖𝑐𝑖𝑡𝑢𝑑𝑒𝑠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𝑎𝑡𝑒𝑛𝑑𝑖𝑑𝑎𝑠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𝑒𝑛</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𝑙𝑜𝑠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𝑡𝑖𝑒𝑚𝑝𝑜𝑠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𝑙𝑜𝑠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𝐴𝑁𝑆</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𝑆𝑜𝑙𝑖𝑐𝑖𝑡𝑢𝑑𝑒𝑠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𝑓𝑢𝑒𝑟𝑎</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𝑡𝑖𝑒𝑚𝑝𝑜𝑠</m:t>
                            </m:r>
                          </m:e>
                          <m:e>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𝐴𝑁𝑆</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𝑠𝑜𝑙𝑖𝑐𝑖𝑡𝑢𝑑𝑒𝑠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𝑠𝑖𝑛</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𝑎𝑡𝑒𝑛𝑑𝑒𝑟</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𝑅𝑒𝑔𝑖𝑠𝑡𝑟𝑎𝑑𝑜𝑠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𝑒𝑛</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𝑚𝑒𝑠𝑎</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𝑠𝑒𝑟𝑣𝑖𝑐𝑖𝑜</m:t>
                            </m:r>
                          </m:e>
                        </m:eqArr>
                      </m:num>
                      <m:den>
                        <m:r>
                          <a:rPr lang="es-CO" sz="900" i="1">
                            <a:solidFill>
                              <a:schemeClr val="tx1"/>
                            </a:solidFill>
                            <a:effectLst/>
                            <a:latin typeface="Cambria Math" panose="02040503050406030204" pitchFamily="18" charset="0"/>
                            <a:ea typeface="+mn-ea"/>
                            <a:cs typeface="+mn-cs"/>
                          </a:rPr>
                          <m:t> # </m:t>
                        </m:r>
                        <m:r>
                          <a:rPr lang="es-CO" sz="900" i="1">
                            <a:solidFill>
                              <a:schemeClr val="tx1"/>
                            </a:solidFill>
                            <a:effectLst/>
                            <a:latin typeface="Cambria Math" panose="02040503050406030204" pitchFamily="18" charset="0"/>
                            <a:ea typeface="+mn-ea"/>
                            <a:cs typeface="+mn-cs"/>
                          </a:rPr>
                          <m:t>𝑡𝑜𝑡𝑎𝑙</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𝑠𝑜𝑙𝑖𝑐𝑖𝑡𝑢𝑑𝑒𝑠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𝑟𝑒𝑔𝑖𝑠𝑡𝑟𝑎𝑑𝑎𝑠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𝑒𝑛</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𝑚𝑒𝑠𝑎</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𝑑𝑒</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𝑠𝑒𝑟𝑣𝑖𝑐𝑖𝑜𝑠</m:t>
                        </m:r>
                        <m:r>
                          <a:rPr lang="es-CO" sz="900" i="1">
                            <a:solidFill>
                              <a:schemeClr val="tx1"/>
                            </a:solidFill>
                            <a:effectLst/>
                            <a:latin typeface="Cambria Math" panose="02040503050406030204" pitchFamily="18" charset="0"/>
                            <a:ea typeface="+mn-ea"/>
                            <a:cs typeface="+mn-cs"/>
                          </a:rPr>
                          <m:t> </m:t>
                        </m:r>
                      </m:den>
                    </m:f>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𝑋</m:t>
                    </m:r>
                    <m:r>
                      <a:rPr lang="es-CO" sz="900" i="1">
                        <a:solidFill>
                          <a:schemeClr val="tx1"/>
                        </a:solidFill>
                        <a:effectLst/>
                        <a:latin typeface="Cambria Math" panose="02040503050406030204" pitchFamily="18" charset="0"/>
                        <a:ea typeface="+mn-ea"/>
                        <a:cs typeface="+mn-cs"/>
                      </a:rPr>
                      <m:t> 100</m:t>
                    </m:r>
                  </m:oMath>
                </m:oMathPara>
              </a14:m>
              <a:endParaRPr lang="es-CO" sz="900">
                <a:latin typeface="+mj-lt"/>
                <a:cs typeface="Arial" panose="020B0604020202020204" pitchFamily="34" charset="0"/>
              </a:endParaRPr>
            </a:p>
          </xdr:txBody>
        </xdr:sp>
      </mc:Choice>
      <mc:Fallback xmlns="">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4354022" y="11228918"/>
              <a:ext cx="4960560"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 𝑡𝑜𝑡𝑎𝑙 𝑑𝑒 𝑠𝑜𝑙𝑖𝑐𝑖𝑡𝑢𝑑𝑒𝑠 (𝑎𝑡𝑒𝑛𝑑𝑖𝑑𝑎𝑠 𝑒𝑛 𝑙𝑜𝑠 𝑡𝑖𝑒𝑚𝑝𝑜𝑠 𝑑𝑒 𝑙𝑜𝑠 𝐴𝑁𝑆; 𝑆𝑜𝑙𝑖𝑐𝑖𝑡𝑢𝑑𝑒𝑠 𝑓𝑢𝑒𝑟𝑎 𝑑𝑒 𝑡𝑖𝑒𝑚𝑝𝑜𝑠@ 𝑑𝑒 𝐴𝑁𝑆; 𝑠𝑜𝑙𝑖𝑐𝑖𝑡𝑢𝑑𝑒𝑠 𝑠𝑖𝑛 𝑎𝑡𝑒𝑛𝑑𝑒𝑟). 𝑅𝑒𝑔𝑖𝑠𝑡𝑟𝑎𝑑𝑜𝑠 𝑒𝑛 𝑚𝑒𝑠𝑎 𝑑𝑒 𝑠𝑒𝑟𝑣𝑖𝑐𝑖𝑜)/( # 𝑡𝑜𝑡𝑎𝑙 𝑑𝑒 𝑠𝑜𝑙𝑖𝑐𝑖𝑡𝑢𝑑𝑒𝑠 𝑟𝑒𝑔𝑖𝑠𝑡𝑟𝑎𝑑𝑎𝑠 𝑒𝑛 𝑚𝑒𝑠𝑎 𝑑𝑒 𝑠𝑒𝑟𝑣𝑖𝑐𝑖𝑜𝑠 )  𝑋 100</a:t>
              </a:r>
              <a:endParaRPr lang="es-CO" sz="900">
                <a:latin typeface="+mj-lt"/>
                <a:cs typeface="Arial" panose="020B0604020202020204" pitchFamily="34" charset="0"/>
              </a:endParaRPr>
            </a:p>
          </xdr:txBody>
        </xdr:sp>
      </mc:Fallback>
    </mc:AlternateContent>
    <xdr:clientData/>
  </xdr:twoCellAnchor>
  <xdr:twoCellAnchor>
    <xdr:from>
      <xdr:col>9</xdr:col>
      <xdr:colOff>693207</xdr:colOff>
      <xdr:row>17</xdr:row>
      <xdr:rowOff>140230</xdr:rowOff>
    </xdr:from>
    <xdr:to>
      <xdr:col>10</xdr:col>
      <xdr:colOff>410104</xdr:colOff>
      <xdr:row>17</xdr:row>
      <xdr:rowOff>933979</xdr:rowOff>
    </xdr:to>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5750645" y="23595543"/>
              <a:ext cx="4582584" cy="793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14:m>
                <m:oMath xmlns:m="http://schemas.openxmlformats.org/officeDocument/2006/math">
                  <m:f>
                    <m:fPr>
                      <m:ctrlPr>
                        <a:rPr lang="es-CO" sz="1100" i="1">
                          <a:solidFill>
                            <a:schemeClr val="tx1"/>
                          </a:solidFill>
                          <a:latin typeface="Cambria Math" panose="02040503050406030204" pitchFamily="18" charset="0"/>
                          <a:ea typeface="+mn-ea"/>
                          <a:cs typeface="+mn-cs"/>
                        </a:rPr>
                      </m:ctrlPr>
                    </m:fPr>
                    <m:num>
                      <m:r>
                        <a:rPr lang="es-ES" sz="1100" i="1">
                          <a:solidFill>
                            <a:schemeClr val="tx1"/>
                          </a:solidFill>
                          <a:latin typeface="Cambria Math" panose="02040503050406030204" pitchFamily="18" charset="0"/>
                          <a:ea typeface="+mn-ea"/>
                          <a:cs typeface="+mn-cs"/>
                        </a:rPr>
                        <m:t>𝑁</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𝑑𝑒</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𝑝𝑟𝑜𝑦𝑒𝑐𝑡𝑜𝑠</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𝑑𝑒</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𝑖𝑛𝑛𝑜𝑣𝑎𝑐𝑖</m:t>
                      </m:r>
                      <m:r>
                        <a:rPr lang="es-ES" sz="1100" i="1">
                          <a:solidFill>
                            <a:schemeClr val="tx1"/>
                          </a:solidFill>
                          <a:latin typeface="Cambria Math" panose="02040503050406030204" pitchFamily="18" charset="0"/>
                          <a:ea typeface="+mn-ea"/>
                          <a:cs typeface="+mn-cs"/>
                        </a:rPr>
                        <m:t>ó</m:t>
                      </m:r>
                      <m:r>
                        <a:rPr lang="es-ES" sz="1100" i="1">
                          <a:solidFill>
                            <a:schemeClr val="tx1"/>
                          </a:solidFill>
                          <a:latin typeface="Cambria Math" panose="02040503050406030204" pitchFamily="18" charset="0"/>
                          <a:ea typeface="+mn-ea"/>
                          <a:cs typeface="+mn-cs"/>
                        </a:rPr>
                        <m:t>𝑛</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𝑒𝑗𝑒𝑐𝑢𝑡𝑎𝑑𝑜𝑠</m:t>
                      </m:r>
                      <m:r>
                        <a:rPr lang="es-ES" sz="1100" i="1">
                          <a:solidFill>
                            <a:schemeClr val="tx1"/>
                          </a:solidFill>
                          <a:latin typeface="Cambria Math" panose="02040503050406030204" pitchFamily="18" charset="0"/>
                          <a:ea typeface="+mn-ea"/>
                          <a:cs typeface="+mn-cs"/>
                        </a:rPr>
                        <m:t> </m:t>
                      </m:r>
                    </m:num>
                    <m:den>
                      <m:eqArr>
                        <m:eqArrPr>
                          <m:ctrlPr>
                            <a:rPr lang="es-CO" sz="1100" i="1">
                              <a:solidFill>
                                <a:schemeClr val="tx1"/>
                              </a:solidFill>
                              <a:latin typeface="Cambria Math" panose="02040503050406030204" pitchFamily="18" charset="0"/>
                              <a:ea typeface="+mn-ea"/>
                              <a:cs typeface="+mn-cs"/>
                            </a:rPr>
                          </m:ctrlPr>
                        </m:eqArrPr>
                        <m:e>
                          <m:r>
                            <a:rPr lang="es-CO" sz="1100" i="1">
                              <a:solidFill>
                                <a:schemeClr val="tx1"/>
                              </a:solidFill>
                              <a:latin typeface="Cambria Math" panose="02040503050406030204" pitchFamily="18" charset="0"/>
                              <a:ea typeface="+mn-ea"/>
                              <a:cs typeface="+mn-cs"/>
                            </a:rPr>
                            <m:t> </m:t>
                          </m:r>
                        </m:e>
                        <m:e>
                          <m:r>
                            <a:rPr lang="es-CO" sz="1100" i="1">
                              <a:solidFill>
                                <a:schemeClr val="tx1"/>
                              </a:solidFill>
                              <a:latin typeface="Cambria Math" panose="02040503050406030204" pitchFamily="18" charset="0"/>
                              <a:ea typeface="+mn-ea"/>
                              <a:cs typeface="+mn-cs"/>
                            </a:rPr>
                            <m:t> </m:t>
                          </m:r>
                        </m:e>
                      </m:eqArr>
                      <m:r>
                        <a:rPr lang="es-ES" sz="1100" i="1">
                          <a:solidFill>
                            <a:schemeClr val="tx1"/>
                          </a:solidFill>
                          <a:latin typeface="Cambria Math" panose="02040503050406030204" pitchFamily="18" charset="0"/>
                          <a:ea typeface="+mn-ea"/>
                          <a:cs typeface="+mn-cs"/>
                        </a:rPr>
                        <m:t>𝑁</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𝑑𝑒</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𝑝𝑟𝑜𝑦𝑒𝑐𝑡𝑜𝑠</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𝑑𝑒</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𝑖𝑛𝑛𝑜𝑣𝑎𝑐𝑖</m:t>
                      </m:r>
                      <m:r>
                        <a:rPr lang="es-ES" sz="1100" i="1">
                          <a:solidFill>
                            <a:schemeClr val="tx1"/>
                          </a:solidFill>
                          <a:latin typeface="Cambria Math" panose="02040503050406030204" pitchFamily="18" charset="0"/>
                          <a:ea typeface="+mn-ea"/>
                          <a:cs typeface="+mn-cs"/>
                        </a:rPr>
                        <m:t>ó</m:t>
                      </m:r>
                      <m:r>
                        <a:rPr lang="es-ES" sz="1100" i="1">
                          <a:solidFill>
                            <a:schemeClr val="tx1"/>
                          </a:solidFill>
                          <a:latin typeface="Cambria Math" panose="02040503050406030204" pitchFamily="18" charset="0"/>
                          <a:ea typeface="+mn-ea"/>
                          <a:cs typeface="+mn-cs"/>
                        </a:rPr>
                        <m:t>𝑛</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𝑝𝑙𝑎𝑛𝑒𝑎𝑑𝑜𝑠</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𝑒𝑛</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𝑙𝑎</m:t>
                      </m:r>
                      <m:r>
                        <a:rPr lang="es-ES" sz="1100" i="1">
                          <a:solidFill>
                            <a:schemeClr val="tx1"/>
                          </a:solidFill>
                          <a:latin typeface="Cambria Math" panose="02040503050406030204" pitchFamily="18" charset="0"/>
                          <a:ea typeface="+mn-ea"/>
                          <a:cs typeface="+mn-cs"/>
                        </a:rPr>
                        <m:t> </m:t>
                      </m:r>
                      <m:r>
                        <a:rPr lang="es-ES" sz="1100" i="1">
                          <a:solidFill>
                            <a:schemeClr val="tx1"/>
                          </a:solidFill>
                          <a:latin typeface="Cambria Math" panose="02040503050406030204" pitchFamily="18" charset="0"/>
                          <a:ea typeface="+mn-ea"/>
                          <a:cs typeface="+mn-cs"/>
                        </a:rPr>
                        <m:t>𝑣𝑖𝑔𝑒𝑛𝑐𝑖𝑎</m:t>
                      </m:r>
                    </m:den>
                  </m:f>
                  <m:r>
                    <a:rPr lang="es-CO" sz="1100" i="1">
                      <a:solidFill>
                        <a:schemeClr val="tx1"/>
                      </a:solidFill>
                      <a:latin typeface="Cambria Math" panose="02040503050406030204" pitchFamily="18" charset="0"/>
                      <a:ea typeface="+mn-ea"/>
                      <a:cs typeface="+mn-cs"/>
                    </a:rPr>
                    <m:t> </m:t>
                  </m:r>
                </m:oMath>
              </a14:m>
              <a:r>
                <a:rPr lang="es-CO" sz="1000">
                  <a:solidFill>
                    <a:schemeClr val="tx1"/>
                  </a:solidFill>
                  <a:latin typeface="Cambria Math" panose="02040503050406030204" pitchFamily="18" charset="0"/>
                  <a:ea typeface="Cambria Math" panose="02040503050406030204" pitchFamily="18" charset="0"/>
                  <a:cs typeface="+mn-cs"/>
                </a:rPr>
                <a:t>x100</a:t>
              </a:r>
            </a:p>
          </xdr:txBody>
        </xdr:sp>
      </mc:Choice>
      <mc:Fallback xmlns="">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5750645" y="23595543"/>
              <a:ext cx="4582584" cy="793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CO" sz="1100" i="0">
                  <a:solidFill>
                    <a:schemeClr val="tx1"/>
                  </a:solidFill>
                  <a:latin typeface="Cambria Math" panose="02040503050406030204" pitchFamily="18" charset="0"/>
                  <a:ea typeface="+mn-ea"/>
                  <a:cs typeface="+mn-cs"/>
                </a:rPr>
                <a:t>(</a:t>
              </a:r>
              <a:r>
                <a:rPr lang="es-ES" sz="1100" i="0">
                  <a:solidFill>
                    <a:schemeClr val="tx1"/>
                  </a:solidFill>
                  <a:latin typeface="Cambria Math" panose="02040503050406030204" pitchFamily="18" charset="0"/>
                  <a:ea typeface="+mn-ea"/>
                  <a:cs typeface="+mn-cs"/>
                </a:rPr>
                <a:t>𝑁° 𝑑𝑒 𝑝𝑟𝑜𝑦𝑒𝑐𝑡𝑜𝑠 𝑑𝑒 𝑖𝑛𝑛𝑜𝑣𝑎𝑐𝑖ó𝑛 𝑒𝑗𝑒𝑐𝑢𝑡𝑎𝑑𝑜𝑠 </a:t>
              </a:r>
              <a:r>
                <a:rPr lang="es-CO" sz="1100" i="0">
                  <a:solidFill>
                    <a:schemeClr val="tx1"/>
                  </a:solidFill>
                  <a:latin typeface="Cambria Math" panose="02040503050406030204" pitchFamily="18" charset="0"/>
                  <a:ea typeface="+mn-ea"/>
                  <a:cs typeface="+mn-cs"/>
                </a:rPr>
                <a:t>)/(█( @ )</a:t>
              </a:r>
              <a:r>
                <a:rPr lang="es-ES" sz="1100" i="0">
                  <a:solidFill>
                    <a:schemeClr val="tx1"/>
                  </a:solidFill>
                  <a:latin typeface="Cambria Math" panose="02040503050406030204" pitchFamily="18" charset="0"/>
                  <a:ea typeface="+mn-ea"/>
                  <a:cs typeface="+mn-cs"/>
                </a:rPr>
                <a:t>𝑁° 𝑑𝑒 𝑝𝑟𝑜𝑦𝑒𝑐𝑡𝑜𝑠 𝑑𝑒 𝑖𝑛𝑛𝑜𝑣𝑎𝑐𝑖ó𝑛 𝑝𝑙𝑎𝑛𝑒𝑎𝑑𝑜𝑠 𝑒𝑛 𝑙𝑎 𝑣𝑖𝑔𝑒𝑛𝑐𝑖𝑎</a:t>
              </a:r>
              <a:r>
                <a:rPr lang="es-CO" sz="1100" i="0">
                  <a:solidFill>
                    <a:schemeClr val="tx1"/>
                  </a:solidFill>
                  <a:latin typeface="Cambria Math" panose="02040503050406030204" pitchFamily="18" charset="0"/>
                  <a:ea typeface="+mn-ea"/>
                  <a:cs typeface="+mn-cs"/>
                </a:rPr>
                <a:t>)  </a:t>
              </a:r>
              <a:r>
                <a:rPr lang="es-CO" sz="1000">
                  <a:solidFill>
                    <a:schemeClr val="tx1"/>
                  </a:solidFill>
                  <a:latin typeface="Cambria Math" panose="02040503050406030204" pitchFamily="18" charset="0"/>
                  <a:ea typeface="Cambria Math" panose="02040503050406030204" pitchFamily="18" charset="0"/>
                  <a:cs typeface="+mn-cs"/>
                </a:rPr>
                <a:t>x100</a:t>
              </a:r>
            </a:p>
          </xdr:txBody>
        </xdr:sp>
      </mc:Fallback>
    </mc:AlternateContent>
    <xdr:clientData/>
  </xdr:twoCellAnchor>
  <xdr:twoCellAnchor>
    <xdr:from>
      <xdr:col>9</xdr:col>
      <xdr:colOff>545647</xdr:colOff>
      <xdr:row>23</xdr:row>
      <xdr:rowOff>522514</xdr:rowOff>
    </xdr:from>
    <xdr:to>
      <xdr:col>9</xdr:col>
      <xdr:colOff>4559756</xdr:colOff>
      <xdr:row>23</xdr:row>
      <xdr:rowOff>1243692</xdr:rowOff>
    </xdr:to>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14871247" y="23163439"/>
              <a:ext cx="4014109"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b="0" i="1">
                            <a:solidFill>
                              <a:schemeClr val="tx1"/>
                            </a:solidFill>
                            <a:effectLst/>
                            <a:latin typeface="Cambria Math" panose="02040503050406030204" pitchFamily="18" charset="0"/>
                            <a:ea typeface="+mn-ea"/>
                            <a:cs typeface="+mn-cs"/>
                          </a:rPr>
                          <m:t>𝑁</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𝑒𝑛𝑡𝑖𝑑𝑎𝑑𝑒𝑠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𝑣𝑖𝑠𝑖𝑡𝑎𝑑𝑎𝑠</m:t>
                        </m:r>
                        <m:r>
                          <a:rPr lang="es-CO" sz="900" b="0" i="1">
                            <a:solidFill>
                              <a:schemeClr val="tx1"/>
                            </a:solidFill>
                            <a:effectLst/>
                            <a:latin typeface="Cambria Math" panose="02040503050406030204" pitchFamily="18" charset="0"/>
                            <a:ea typeface="+mn-ea"/>
                            <a:cs typeface="+mn-cs"/>
                          </a:rPr>
                          <m:t> </m:t>
                        </m:r>
                      </m:num>
                      <m:den>
                        <m:eqArr>
                          <m:eqArrPr>
                            <m:ctrlPr>
                              <a:rPr lang="es-CO" sz="900" i="1">
                                <a:solidFill>
                                  <a:schemeClr val="tx1"/>
                                </a:solidFill>
                                <a:effectLst/>
                                <a:latin typeface="Cambria Math" panose="02040503050406030204" pitchFamily="18" charset="0"/>
                                <a:ea typeface="+mn-ea"/>
                                <a:cs typeface="+mn-cs"/>
                              </a:rPr>
                            </m:ctrlPr>
                          </m:eqArrPr>
                          <m:e>
                            <m:r>
                              <a:rPr lang="es-CO" sz="900" i="1">
                                <a:solidFill>
                                  <a:schemeClr val="tx1"/>
                                </a:solidFill>
                                <a:effectLst/>
                                <a:latin typeface="Cambria Math" panose="02040503050406030204" pitchFamily="18" charset="0"/>
                                <a:ea typeface="+mn-ea"/>
                                <a:cs typeface="+mn-cs"/>
                              </a:rPr>
                              <m:t> </m:t>
                            </m:r>
                          </m:e>
                          <m:e>
                            <m:r>
                              <a:rPr lang="es-CO" sz="900" i="1">
                                <a:solidFill>
                                  <a:schemeClr val="tx1"/>
                                </a:solidFill>
                                <a:effectLst/>
                                <a:latin typeface="Cambria Math" panose="02040503050406030204" pitchFamily="18" charset="0"/>
                                <a:ea typeface="+mn-ea"/>
                                <a:cs typeface="+mn-cs"/>
                              </a:rPr>
                              <m:t> </m:t>
                            </m:r>
                          </m:e>
                        </m:eqArr>
                        <m:r>
                          <a:rPr lang="es-CO" sz="900" b="0" i="1">
                            <a:solidFill>
                              <a:schemeClr val="tx1"/>
                            </a:solidFill>
                            <a:effectLst/>
                            <a:latin typeface="Cambria Math" panose="02040503050406030204" pitchFamily="18" charset="0"/>
                            <a:ea typeface="+mn-ea"/>
                            <a:cs typeface="+mn-cs"/>
                          </a:rPr>
                          <m:t>𝑁</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𝑒𝑛𝑡𝑖𝑑𝑎𝑑𝑒𝑠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𝑝𝑟𝑜𝑔𝑟𝑎𝑚𝑎𝑑𝑎𝑠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𝑝𝑎𝑟𝑎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𝑣𝑖𝑠𝑖𝑡𝑎𝑟</m:t>
                        </m:r>
                        <m:r>
                          <a:rPr lang="es-CO" sz="900" b="0" i="1">
                            <a:solidFill>
                              <a:schemeClr val="tx1"/>
                            </a:solidFill>
                            <a:effectLst/>
                            <a:latin typeface="Cambria Math" panose="02040503050406030204" pitchFamily="18" charset="0"/>
                            <a:ea typeface="+mn-ea"/>
                            <a:cs typeface="+mn-cs"/>
                          </a:rPr>
                          <m:t> </m:t>
                        </m:r>
                      </m:den>
                    </m:f>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𝑋</m:t>
                    </m:r>
                    <m:r>
                      <a:rPr lang="es-CO" sz="900" i="1">
                        <a:solidFill>
                          <a:schemeClr val="tx1"/>
                        </a:solidFill>
                        <a:effectLst/>
                        <a:latin typeface="Cambria Math" panose="02040503050406030204" pitchFamily="18" charset="0"/>
                        <a:ea typeface="+mn-ea"/>
                        <a:cs typeface="+mn-cs"/>
                      </a:rPr>
                      <m:t> 100</m:t>
                    </m:r>
                  </m:oMath>
                </m:oMathPara>
              </a14:m>
              <a:endParaRPr lang="es-CO" sz="900" i="1">
                <a:latin typeface="+mj-lt"/>
                <a:cs typeface="Arial" panose="020B0604020202020204" pitchFamily="34" charset="0"/>
              </a:endParaRPr>
            </a:p>
          </xdr:txBody>
        </xdr:sp>
      </mc:Choice>
      <mc:Fallback xmlns="">
        <xdr:sp macro="" textlink="">
          <xdr:nvSpPr>
            <xdr:cNvPr id="14" name="CuadroTexto 13">
              <a:extLst>
                <a:ext uri="{FF2B5EF4-FFF2-40B4-BE49-F238E27FC236}">
                  <a16:creationId xmlns:a16="http://schemas.microsoft.com/office/drawing/2014/main" id="{B45BA0FE-AB97-4224-9F07-7BF85F3FB6FD}"/>
                </a:ext>
              </a:extLst>
            </xdr:cNvPr>
            <xdr:cNvSpPr txBox="1"/>
          </xdr:nvSpPr>
          <xdr:spPr>
            <a:xfrm>
              <a:off x="14871247" y="23163439"/>
              <a:ext cx="4014109"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a:t>
              </a:r>
              <a:r>
                <a:rPr lang="es-CO" sz="900" b="0" i="0">
                  <a:solidFill>
                    <a:schemeClr val="tx1"/>
                  </a:solidFill>
                  <a:effectLst/>
                  <a:latin typeface="Cambria Math" panose="02040503050406030204" pitchFamily="18" charset="0"/>
                  <a:ea typeface="+mn-ea"/>
                  <a:cs typeface="+mn-cs"/>
                </a:rPr>
                <a:t>𝑁#  𝑑𝑒 𝑒𝑛𝑡𝑖𝑑𝑎𝑑𝑒𝑠 𝑣𝑖𝑠𝑖𝑡𝑎𝑑𝑎𝑠 )/(█(</a:t>
              </a:r>
              <a:r>
                <a:rPr lang="es-CO" sz="900" i="0">
                  <a:solidFill>
                    <a:schemeClr val="tx1"/>
                  </a:solidFill>
                  <a:effectLst/>
                  <a:latin typeface="Cambria Math" panose="02040503050406030204" pitchFamily="18" charset="0"/>
                  <a:ea typeface="+mn-ea"/>
                  <a:cs typeface="+mn-cs"/>
                </a:rPr>
                <a:t> @ )</a:t>
              </a:r>
              <a:r>
                <a:rPr lang="es-CO" sz="900" b="0" i="0">
                  <a:solidFill>
                    <a:schemeClr val="tx1"/>
                  </a:solidFill>
                  <a:effectLst/>
                  <a:latin typeface="Cambria Math" panose="02040503050406030204" pitchFamily="18" charset="0"/>
                  <a:ea typeface="+mn-ea"/>
                  <a:cs typeface="+mn-cs"/>
                </a:rPr>
                <a:t>𝑁# 𝑒𝑛𝑡𝑖𝑑𝑎𝑑𝑒𝑠 𝑝𝑟𝑜𝑔𝑟𝑎𝑚𝑎𝑑𝑎𝑠 𝑝𝑎𝑟𝑎 𝑣𝑖𝑠𝑖𝑡𝑎𝑟 ) </a:t>
              </a:r>
              <a:r>
                <a:rPr lang="es-CO" sz="900" i="0">
                  <a:solidFill>
                    <a:schemeClr val="tx1"/>
                  </a:solidFill>
                  <a:effectLst/>
                  <a:latin typeface="Cambria Math" panose="02040503050406030204" pitchFamily="18" charset="0"/>
                  <a:ea typeface="+mn-ea"/>
                  <a:cs typeface="+mn-cs"/>
                </a:rPr>
                <a:t> 𝑋 100</a:t>
              </a:r>
              <a:endParaRPr lang="es-CO" sz="900" i="1">
                <a:latin typeface="+mj-lt"/>
                <a:cs typeface="Arial" panose="020B0604020202020204" pitchFamily="34" charset="0"/>
              </a:endParaRPr>
            </a:p>
          </xdr:txBody>
        </xdr:sp>
      </mc:Fallback>
    </mc:AlternateContent>
    <xdr:clientData/>
  </xdr:twoCellAnchor>
  <xdr:twoCellAnchor>
    <xdr:from>
      <xdr:col>9</xdr:col>
      <xdr:colOff>256646</xdr:colOff>
      <xdr:row>24</xdr:row>
      <xdr:rowOff>518584</xdr:rowOff>
    </xdr:from>
    <xdr:to>
      <xdr:col>9</xdr:col>
      <xdr:colOff>4807480</xdr:colOff>
      <xdr:row>24</xdr:row>
      <xdr:rowOff>809626</xdr:rowOff>
    </xdr:to>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5314084" y="35459459"/>
              <a:ext cx="4550834" cy="291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b="0" i="1">
                            <a:solidFill>
                              <a:schemeClr val="tx1"/>
                            </a:solidFill>
                            <a:effectLst/>
                            <a:latin typeface="Cambria Math" panose="02040503050406030204" pitchFamily="18" charset="0"/>
                            <a:ea typeface="+mn-ea"/>
                            <a:cs typeface="+mn-cs"/>
                          </a:rPr>
                          <m:t>𝑆𝑢𝑚𝑎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𝑙𝑎𝑠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𝑐𝑎𝑙𝑖𝑓𝑖𝑐𝑎𝑐𝑖𝑜𝑛𝑒𝑠</m:t>
                        </m:r>
                        <m:r>
                          <a:rPr lang="es-CO" sz="900" b="0" i="1">
                            <a:solidFill>
                              <a:schemeClr val="tx1"/>
                            </a:solidFill>
                            <a:effectLst/>
                            <a:latin typeface="Cambria Math" panose="02040503050406030204" pitchFamily="18" charset="0"/>
                            <a:ea typeface="+mn-ea"/>
                            <a:cs typeface="+mn-cs"/>
                          </a:rPr>
                          <m:t> 4 </m:t>
                        </m:r>
                        <m:r>
                          <a:rPr lang="es-CO" sz="900" b="0" i="1">
                            <a:solidFill>
                              <a:schemeClr val="tx1"/>
                            </a:solidFill>
                            <a:effectLst/>
                            <a:latin typeface="Cambria Math" panose="02040503050406030204" pitchFamily="18" charset="0"/>
                            <a:ea typeface="+mn-ea"/>
                            <a:cs typeface="+mn-cs"/>
                          </a:rPr>
                          <m:t>𝑦</m:t>
                        </m:r>
                        <m:r>
                          <a:rPr lang="es-CO" sz="900" b="0" i="1">
                            <a:solidFill>
                              <a:schemeClr val="tx1"/>
                            </a:solidFill>
                            <a:effectLst/>
                            <a:latin typeface="Cambria Math" panose="02040503050406030204" pitchFamily="18" charset="0"/>
                            <a:ea typeface="+mn-ea"/>
                            <a:cs typeface="+mn-cs"/>
                          </a:rPr>
                          <m:t> 5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𝑙𝑎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𝑐𝑜𝑙𝑢𝑚𝑛𝑎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𝑖𝑛𝑑𝑖𝑐𝑎𝑑𝑎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𝑒𝑛</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𝑙𝑎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𝐸𝑛𝑐𝑢𝑒𝑠𝑡𝑎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𝑆𝑎𝑡𝑖𝑠𝑓𝑎𝑐𝑐𝑖</m:t>
                        </m:r>
                        <m:r>
                          <a:rPr lang="es-CO" sz="900" b="0" i="1">
                            <a:solidFill>
                              <a:schemeClr val="tx1"/>
                            </a:solidFill>
                            <a:effectLst/>
                            <a:latin typeface="Cambria Math" panose="02040503050406030204" pitchFamily="18" charset="0"/>
                            <a:ea typeface="+mn-ea"/>
                            <a:cs typeface="+mn-cs"/>
                          </a:rPr>
                          <m:t>ó</m:t>
                        </m:r>
                        <m:r>
                          <a:rPr lang="es-CO" sz="900" b="0" i="1">
                            <a:solidFill>
                              <a:schemeClr val="tx1"/>
                            </a:solidFill>
                            <a:effectLst/>
                            <a:latin typeface="Cambria Math" panose="02040503050406030204" pitchFamily="18" charset="0"/>
                            <a:ea typeface="+mn-ea"/>
                            <a:cs typeface="+mn-cs"/>
                          </a:rPr>
                          <m:t>𝑛</m:t>
                        </m:r>
                        <m:r>
                          <a:rPr lang="es-CO" sz="900" b="0" i="1">
                            <a:solidFill>
                              <a:schemeClr val="tx1"/>
                            </a:solidFill>
                            <a:effectLst/>
                            <a:latin typeface="Cambria Math" panose="02040503050406030204" pitchFamily="18" charset="0"/>
                            <a:ea typeface="+mn-ea"/>
                            <a:cs typeface="+mn-cs"/>
                          </a:rPr>
                          <m:t>.</m:t>
                        </m:r>
                      </m:num>
                      <m:den>
                        <m:eqArr>
                          <m:eqArrPr>
                            <m:ctrlPr>
                              <a:rPr lang="es-CO" sz="900" i="1">
                                <a:solidFill>
                                  <a:schemeClr val="tx1"/>
                                </a:solidFill>
                                <a:effectLst/>
                                <a:latin typeface="Cambria Math" panose="02040503050406030204" pitchFamily="18" charset="0"/>
                                <a:ea typeface="+mn-ea"/>
                                <a:cs typeface="+mn-cs"/>
                              </a:rPr>
                            </m:ctrlPr>
                          </m:eqArrPr>
                          <m:e>
                            <m:r>
                              <a:rPr lang="es-CO" sz="900" i="1">
                                <a:solidFill>
                                  <a:schemeClr val="tx1"/>
                                </a:solidFill>
                                <a:effectLst/>
                                <a:latin typeface="Cambria Math" panose="02040503050406030204" pitchFamily="18" charset="0"/>
                                <a:ea typeface="+mn-ea"/>
                                <a:cs typeface="+mn-cs"/>
                              </a:rPr>
                              <m:t> </m:t>
                            </m:r>
                          </m:e>
                          <m:e>
                            <m:r>
                              <a:rPr lang="es-CO" sz="900" i="1">
                                <a:solidFill>
                                  <a:schemeClr val="tx1"/>
                                </a:solidFill>
                                <a:effectLst/>
                                <a:latin typeface="Cambria Math" panose="02040503050406030204" pitchFamily="18" charset="0"/>
                                <a:ea typeface="+mn-ea"/>
                                <a:cs typeface="+mn-cs"/>
                              </a:rPr>
                              <m:t> </m:t>
                            </m:r>
                          </m:e>
                        </m:eqArr>
                        <m:r>
                          <a:rPr lang="es-CO" sz="900" b="0" i="1">
                            <a:solidFill>
                              <a:schemeClr val="tx1"/>
                            </a:solidFill>
                            <a:effectLst/>
                            <a:latin typeface="Cambria Math" panose="02040503050406030204" pitchFamily="18" charset="0"/>
                            <a:ea typeface="+mn-ea"/>
                            <a:cs typeface="+mn-cs"/>
                          </a:rPr>
                          <m:t>𝐶𝑎𝑛𝑡𝑖𝑑𝑎𝑑</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𝑐𝑢𝑖𝑑𝑎𝑑𝑎𝑛𝑜𝑠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𝑞𝑢𝑒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𝑑𝑖𝑙𝑖𝑔𝑒𝑛𝑐𝑖𝑎𝑟𝑜𝑛</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𝑙𝑎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𝐸𝑛𝑐𝑢𝑒𝑠𝑡𝑎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𝑆𝑎𝑡𝑖𝑠𝑓𝑎𝑐𝑐𝑖</m:t>
                        </m:r>
                        <m:r>
                          <a:rPr lang="es-CO" sz="900" b="0" i="1">
                            <a:solidFill>
                              <a:schemeClr val="tx1"/>
                            </a:solidFill>
                            <a:effectLst/>
                            <a:latin typeface="Cambria Math" panose="02040503050406030204" pitchFamily="18" charset="0"/>
                            <a:ea typeface="+mn-ea"/>
                            <a:cs typeface="+mn-cs"/>
                          </a:rPr>
                          <m:t>ó</m:t>
                        </m:r>
                        <m:r>
                          <a:rPr lang="es-CO" sz="900" b="0" i="1">
                            <a:solidFill>
                              <a:schemeClr val="tx1"/>
                            </a:solidFill>
                            <a:effectLst/>
                            <a:latin typeface="Cambria Math" panose="02040503050406030204" pitchFamily="18" charset="0"/>
                            <a:ea typeface="+mn-ea"/>
                            <a:cs typeface="+mn-cs"/>
                          </a:rPr>
                          <m:t>𝑛</m:t>
                        </m:r>
                        <m:r>
                          <a:rPr lang="es-CO" sz="900" b="0" i="1">
                            <a:solidFill>
                              <a:schemeClr val="tx1"/>
                            </a:solidFill>
                            <a:effectLst/>
                            <a:latin typeface="Cambria Math" panose="02040503050406030204" pitchFamily="18" charset="0"/>
                            <a:ea typeface="+mn-ea"/>
                            <a:cs typeface="+mn-cs"/>
                          </a:rPr>
                          <m:t>.</m:t>
                        </m:r>
                      </m:den>
                    </m:f>
                    <m:r>
                      <a:rPr lang="es-CO" sz="900" i="1">
                        <a:solidFill>
                          <a:schemeClr val="tx1"/>
                        </a:solidFill>
                        <a:effectLst/>
                        <a:latin typeface="Cambria Math" panose="02040503050406030204" pitchFamily="18" charset="0"/>
                        <a:ea typeface="+mn-ea"/>
                        <a:cs typeface="+mn-cs"/>
                      </a:rPr>
                      <m:t> </m:t>
                    </m:r>
                  </m:oMath>
                </m:oMathPara>
              </a14:m>
              <a:endParaRPr lang="es-CO" sz="900" i="1">
                <a:latin typeface="+mj-lt"/>
                <a:cs typeface="Arial" panose="020B0604020202020204" pitchFamily="34" charset="0"/>
              </a:endParaRPr>
            </a:p>
          </xdr:txBody>
        </xdr:sp>
      </mc:Choice>
      <mc:Fallback xmlns="">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5314084" y="35459459"/>
              <a:ext cx="4550834" cy="291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a:t>
              </a:r>
              <a:r>
                <a:rPr lang="es-CO" sz="900" b="0" i="0">
                  <a:solidFill>
                    <a:schemeClr val="tx1"/>
                  </a:solidFill>
                  <a:effectLst/>
                  <a:latin typeface="Cambria Math" panose="02040503050406030204" pitchFamily="18" charset="0"/>
                  <a:ea typeface="+mn-ea"/>
                  <a:cs typeface="+mn-cs"/>
                </a:rPr>
                <a:t>𝑆𝑢𝑚𝑎 𝑑𝑒 𝑙𝑎𝑠 𝑐𝑎𝑙𝑖𝑓𝑖𝑐𝑎𝑐𝑖𝑜𝑛𝑒𝑠 4 𝑦 5 𝑑𝑒 𝑙𝑎 𝑐𝑜𝑙𝑢𝑚𝑛𝑎 𝑖𝑛𝑑𝑖𝑐𝑎𝑑𝑎 𝑒𝑛 𝑙𝑎 𝐸𝑛𝑐𝑢𝑒𝑠𝑡𝑎 𝑑𝑒 𝑆𝑎𝑡𝑖𝑠𝑓𝑎𝑐𝑐𝑖ó𝑛.)/(█(</a:t>
              </a:r>
              <a:r>
                <a:rPr lang="es-CO" sz="900" i="0">
                  <a:solidFill>
                    <a:schemeClr val="tx1"/>
                  </a:solidFill>
                  <a:effectLst/>
                  <a:latin typeface="Cambria Math" panose="02040503050406030204" pitchFamily="18" charset="0"/>
                  <a:ea typeface="+mn-ea"/>
                  <a:cs typeface="+mn-cs"/>
                </a:rPr>
                <a:t> @ )</a:t>
              </a:r>
              <a:r>
                <a:rPr lang="es-CO" sz="900" b="0" i="0">
                  <a:solidFill>
                    <a:schemeClr val="tx1"/>
                  </a:solidFill>
                  <a:effectLst/>
                  <a:latin typeface="Cambria Math" panose="02040503050406030204" pitchFamily="18" charset="0"/>
                  <a:ea typeface="+mn-ea"/>
                  <a:cs typeface="+mn-cs"/>
                </a:rPr>
                <a:t>𝐶𝑎𝑛𝑡𝑖𝑑𝑎𝑑 𝑑𝑒 𝑐𝑢𝑖𝑑𝑎𝑑𝑎𝑛𝑜𝑠 𝑞𝑢𝑒 𝑑𝑖𝑙𝑖𝑔𝑒𝑛𝑐𝑖𝑎𝑟𝑜𝑛 𝑙𝑎 𝐸𝑛𝑐𝑢𝑒𝑠𝑡𝑎 𝑑𝑒 𝑆𝑎𝑡𝑖𝑠𝑓𝑎𝑐𝑐𝑖ó𝑛.) </a:t>
              </a:r>
              <a:r>
                <a:rPr lang="es-CO" sz="900" i="0">
                  <a:solidFill>
                    <a:schemeClr val="tx1"/>
                  </a:solidFill>
                  <a:effectLst/>
                  <a:latin typeface="Cambria Math" panose="02040503050406030204" pitchFamily="18" charset="0"/>
                  <a:ea typeface="+mn-ea"/>
                  <a:cs typeface="+mn-cs"/>
                </a:rPr>
                <a:t> </a:t>
              </a:r>
              <a:endParaRPr lang="es-CO" sz="900" i="1">
                <a:latin typeface="+mj-lt"/>
                <a:cs typeface="Arial" panose="020B0604020202020204" pitchFamily="34" charset="0"/>
              </a:endParaRPr>
            </a:p>
          </xdr:txBody>
        </xdr:sp>
      </mc:Fallback>
    </mc:AlternateContent>
    <xdr:clientData/>
  </xdr:twoCellAnchor>
  <xdr:twoCellAnchor>
    <xdr:from>
      <xdr:col>9</xdr:col>
      <xdr:colOff>488675</xdr:colOff>
      <xdr:row>25</xdr:row>
      <xdr:rowOff>259981</xdr:rowOff>
    </xdr:from>
    <xdr:to>
      <xdr:col>9</xdr:col>
      <xdr:colOff>4827841</xdr:colOff>
      <xdr:row>25</xdr:row>
      <xdr:rowOff>693898</xdr:rowOff>
    </xdr:to>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4829092" y="37216981"/>
              <a:ext cx="4339166" cy="4339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14:m>
                <m:oMath xmlns:m="http://schemas.openxmlformats.org/officeDocument/2006/math">
                  <m:f>
                    <m:fPr>
                      <m:ctrlPr>
                        <a:rPr lang="es-CO" sz="1050" i="1">
                          <a:solidFill>
                            <a:schemeClr val="tx1"/>
                          </a:solidFill>
                          <a:effectLst/>
                          <a:latin typeface="Cambria Math" panose="02040503050406030204" pitchFamily="18" charset="0"/>
                          <a:ea typeface="+mn-ea"/>
                          <a:cs typeface="+mn-cs"/>
                        </a:rPr>
                      </m:ctrlPr>
                    </m:fPr>
                    <m:num>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𝑑𝑒</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𝑓𝑢𝑛𝑐𝑖𝑜𝑛𝑎𝑟𝑖𝑜𝑠</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𝑞𝑢𝑒</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𝑣𝑒𝑟𝑖𝑓𝑖𝑐𝑎𝑛</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𝑑𝑒</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𝑚𝑎𝑛𝑒𝑟𝑎</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𝑓𝑖𝑠𝑖𝑐𝑎</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𝑒𝑙</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𝑖𝑛𝑣𝑒𝑛𝑡𝑎𝑟𝑖𝑜</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𝑎</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𝑐𝑎𝑟𝑔𝑜</m:t>
                      </m:r>
                      <m:r>
                        <a:rPr lang="es-CO" sz="1050" b="0" i="1">
                          <a:solidFill>
                            <a:schemeClr val="tx1"/>
                          </a:solidFill>
                          <a:effectLst/>
                          <a:latin typeface="Cambria Math" panose="02040503050406030204" pitchFamily="18" charset="0"/>
                          <a:ea typeface="+mn-ea"/>
                          <a:cs typeface="+mn-cs"/>
                        </a:rPr>
                        <m:t>.</m:t>
                      </m:r>
                    </m:num>
                    <m:den>
                      <m:eqArr>
                        <m:eqArrPr>
                          <m:ctrlPr>
                            <a:rPr lang="es-CO" sz="1050" i="1">
                              <a:solidFill>
                                <a:schemeClr val="tx1"/>
                              </a:solidFill>
                              <a:effectLst/>
                              <a:latin typeface="Cambria Math" panose="02040503050406030204" pitchFamily="18" charset="0"/>
                              <a:ea typeface="+mn-ea"/>
                              <a:cs typeface="+mn-cs"/>
                            </a:rPr>
                          </m:ctrlPr>
                        </m:eqArrPr>
                        <m:e>
                          <m:r>
                            <a:rPr lang="es-CO" sz="1050" i="1">
                              <a:solidFill>
                                <a:schemeClr val="tx1"/>
                              </a:solidFill>
                              <a:effectLst/>
                              <a:latin typeface="Cambria Math" panose="02040503050406030204" pitchFamily="18" charset="0"/>
                              <a:ea typeface="+mn-ea"/>
                              <a:cs typeface="+mn-cs"/>
                            </a:rPr>
                            <m:t> </m:t>
                          </m:r>
                        </m:e>
                        <m:e>
                          <m:r>
                            <a:rPr lang="es-CO" sz="1050" i="1">
                              <a:solidFill>
                                <a:schemeClr val="tx1"/>
                              </a:solidFill>
                              <a:effectLst/>
                              <a:latin typeface="Cambria Math" panose="02040503050406030204" pitchFamily="18" charset="0"/>
                              <a:ea typeface="+mn-ea"/>
                              <a:cs typeface="+mn-cs"/>
                            </a:rPr>
                            <m:t> </m:t>
                          </m:r>
                        </m:e>
                      </m:eqAr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𝑑𝑒</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𝑓𝑢𝑛𝑐𝑖𝑜𝑛𝑎𝑟𝑖𝑜𝑠</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𝑒𝑛</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𝑙𝑎</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𝑝𝑙𝑎𝑛𝑡𝑎</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𝑑𝑒</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𝑙𝑎</m:t>
                      </m:r>
                      <m:r>
                        <a:rPr lang="es-CO" sz="1050" b="0" i="1">
                          <a:solidFill>
                            <a:schemeClr val="tx1"/>
                          </a:solidFill>
                          <a:effectLst/>
                          <a:latin typeface="Cambria Math" panose="02040503050406030204" pitchFamily="18" charset="0"/>
                          <a:ea typeface="+mn-ea"/>
                          <a:cs typeface="+mn-cs"/>
                        </a:rPr>
                        <m:t> </m:t>
                      </m:r>
                      <m:r>
                        <a:rPr lang="es-CO" sz="1050" b="0" i="1">
                          <a:solidFill>
                            <a:schemeClr val="tx1"/>
                          </a:solidFill>
                          <a:effectLst/>
                          <a:latin typeface="Cambria Math" panose="02040503050406030204" pitchFamily="18" charset="0"/>
                          <a:ea typeface="+mn-ea"/>
                          <a:cs typeface="+mn-cs"/>
                        </a:rPr>
                        <m:t>𝑒𝑛𝑡𝑖𝑑𝑎𝑑</m:t>
                      </m:r>
                      <m:r>
                        <a:rPr lang="es-CO" sz="1050" b="0" i="1">
                          <a:solidFill>
                            <a:schemeClr val="tx1"/>
                          </a:solidFill>
                          <a:effectLst/>
                          <a:latin typeface="Cambria Math" panose="02040503050406030204" pitchFamily="18" charset="0"/>
                          <a:ea typeface="+mn-ea"/>
                          <a:cs typeface="+mn-cs"/>
                        </a:rPr>
                        <m:t>.</m:t>
                      </m:r>
                    </m:den>
                  </m:f>
                  <m:r>
                    <a:rPr lang="es-CO" sz="1050" i="1">
                      <a:solidFill>
                        <a:schemeClr val="tx1"/>
                      </a:solidFill>
                      <a:effectLst/>
                      <a:latin typeface="Cambria Math" panose="02040503050406030204" pitchFamily="18" charset="0"/>
                      <a:ea typeface="+mn-ea"/>
                      <a:cs typeface="+mn-cs"/>
                    </a:rPr>
                    <m:t> </m:t>
                  </m:r>
                </m:oMath>
              </a14:m>
              <a:r>
                <a:rPr lang="es-CO" sz="1050" i="1">
                  <a:latin typeface="Cambria Math" panose="02040503050406030204" pitchFamily="18" charset="0"/>
                  <a:ea typeface="Cambria Math" panose="02040503050406030204" pitchFamily="18" charset="0"/>
                  <a:cs typeface="Arial" panose="020B0604020202020204" pitchFamily="34" charset="0"/>
                </a:rPr>
                <a:t>X100</a:t>
              </a:r>
              <a:endParaRPr lang="es-CO" sz="900" i="1">
                <a:latin typeface="Cambria Math" panose="02040503050406030204" pitchFamily="18" charset="0"/>
                <a:ea typeface="Cambria Math" panose="02040503050406030204" pitchFamily="18" charset="0"/>
                <a:cs typeface="Arial" panose="020B0604020202020204" pitchFamily="34" charset="0"/>
              </a:endParaRPr>
            </a:p>
          </xdr:txBody>
        </xdr:sp>
      </mc:Choice>
      <mc:Fallback xmlns="">
        <xdr:sp macro="" textlink="">
          <xdr:nvSpPr>
            <xdr:cNvPr id="17" name="CuadroTexto 16">
              <a:extLst>
                <a:ext uri="{FF2B5EF4-FFF2-40B4-BE49-F238E27FC236}">
                  <a16:creationId xmlns:a16="http://schemas.microsoft.com/office/drawing/2014/main" id="{5829DA3F-10A6-429E-A0B0-D3B3234C1ADB}"/>
                </a:ext>
              </a:extLst>
            </xdr:cNvPr>
            <xdr:cNvSpPr txBox="1"/>
          </xdr:nvSpPr>
          <xdr:spPr>
            <a:xfrm>
              <a:off x="14829092" y="37216981"/>
              <a:ext cx="4339166" cy="4339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CO" sz="1050" i="0">
                  <a:solidFill>
                    <a:schemeClr val="tx1"/>
                  </a:solidFill>
                  <a:effectLst/>
                  <a:latin typeface="Cambria Math" panose="02040503050406030204" pitchFamily="18" charset="0"/>
                  <a:ea typeface="+mn-ea"/>
                  <a:cs typeface="+mn-cs"/>
                </a:rPr>
                <a:t>(</a:t>
              </a:r>
              <a:r>
                <a:rPr lang="es-CO" sz="1050" b="0" i="0">
                  <a:solidFill>
                    <a:schemeClr val="tx1"/>
                  </a:solidFill>
                  <a:effectLst/>
                  <a:latin typeface="Cambria Math" panose="02040503050406030204" pitchFamily="18" charset="0"/>
                  <a:ea typeface="+mn-ea"/>
                  <a:cs typeface="+mn-cs"/>
                </a:rPr>
                <a:t># 𝑑𝑒 𝑓𝑢𝑛𝑐𝑖𝑜𝑛𝑎𝑟𝑖𝑜𝑠, 𝑞𝑢𝑒 𝑣𝑒𝑟𝑖𝑓𝑖𝑐𝑎𝑛 𝑑𝑒 𝑚𝑎𝑛𝑒𝑟𝑎 𝑓𝑖𝑠𝑖𝑐𝑎 𝑒𝑙 𝑖𝑛𝑣𝑒𝑛𝑡𝑎𝑟𝑖𝑜 𝑎 𝑐𝑎𝑟𝑔𝑜.)/(█(</a:t>
              </a:r>
              <a:r>
                <a:rPr lang="es-CO" sz="1050" i="0">
                  <a:solidFill>
                    <a:schemeClr val="tx1"/>
                  </a:solidFill>
                  <a:effectLst/>
                  <a:latin typeface="Cambria Math" panose="02040503050406030204" pitchFamily="18" charset="0"/>
                  <a:ea typeface="+mn-ea"/>
                  <a:cs typeface="+mn-cs"/>
                </a:rPr>
                <a:t> @ )</a:t>
              </a:r>
              <a:r>
                <a:rPr lang="es-CO" sz="1050" b="0" i="0">
                  <a:solidFill>
                    <a:schemeClr val="tx1"/>
                  </a:solidFill>
                  <a:effectLst/>
                  <a:latin typeface="Cambria Math" panose="02040503050406030204" pitchFamily="18" charset="0"/>
                  <a:ea typeface="+mn-ea"/>
                  <a:cs typeface="+mn-cs"/>
                </a:rPr>
                <a:t># 𝑑𝑒 𝑓𝑢𝑛𝑐𝑖𝑜𝑛𝑎𝑟𝑖𝑜𝑠 𝑒𝑛 𝑙𝑎 𝑝𝑙𝑎𝑛𝑡𝑎 𝑑𝑒 𝑙𝑎 𝑒𝑛𝑡𝑖𝑑𝑎𝑑.) </a:t>
              </a:r>
              <a:r>
                <a:rPr lang="es-CO" sz="1050" i="0">
                  <a:solidFill>
                    <a:schemeClr val="tx1"/>
                  </a:solidFill>
                  <a:effectLst/>
                  <a:latin typeface="Cambria Math" panose="02040503050406030204" pitchFamily="18" charset="0"/>
                  <a:ea typeface="+mn-ea"/>
                  <a:cs typeface="+mn-cs"/>
                </a:rPr>
                <a:t> </a:t>
              </a:r>
              <a:r>
                <a:rPr lang="es-CO" sz="1050" i="1">
                  <a:latin typeface="Cambria Math" panose="02040503050406030204" pitchFamily="18" charset="0"/>
                  <a:ea typeface="Cambria Math" panose="02040503050406030204" pitchFamily="18" charset="0"/>
                  <a:cs typeface="Arial" panose="020B0604020202020204" pitchFamily="34" charset="0"/>
                </a:rPr>
                <a:t>X100</a:t>
              </a:r>
              <a:endParaRPr lang="es-CO" sz="900" i="1">
                <a:latin typeface="Cambria Math" panose="02040503050406030204" pitchFamily="18" charset="0"/>
                <a:ea typeface="Cambria Math" panose="02040503050406030204" pitchFamily="18" charset="0"/>
                <a:cs typeface="Arial" panose="020B0604020202020204" pitchFamily="34" charset="0"/>
              </a:endParaRPr>
            </a:p>
          </xdr:txBody>
        </xdr:sp>
      </mc:Fallback>
    </mc:AlternateContent>
    <xdr:clientData/>
  </xdr:twoCellAnchor>
  <xdr:twoCellAnchor>
    <xdr:from>
      <xdr:col>9</xdr:col>
      <xdr:colOff>721656</xdr:colOff>
      <xdr:row>26</xdr:row>
      <xdr:rowOff>274248</xdr:rowOff>
    </xdr:from>
    <xdr:to>
      <xdr:col>9</xdr:col>
      <xdr:colOff>4467547</xdr:colOff>
      <xdr:row>26</xdr:row>
      <xdr:rowOff>894522</xdr:rowOff>
    </xdr:to>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5062073" y="38289581"/>
              <a:ext cx="3745891" cy="62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14:m>
                <m:oMath xmlns:m="http://schemas.openxmlformats.org/officeDocument/2006/math">
                  <m:f>
                    <m:fPr>
                      <m:ctrlPr>
                        <a:rPr lang="es-CO" sz="1050" i="1">
                          <a:solidFill>
                            <a:schemeClr val="tx1"/>
                          </a:solidFill>
                          <a:effectLst/>
                          <a:latin typeface="Cambria Math" panose="02040503050406030204" pitchFamily="18" charset="0"/>
                          <a:ea typeface="Cambria Math" panose="02040503050406030204" pitchFamily="18" charset="0"/>
                          <a:cs typeface="+mn-cs"/>
                        </a:rPr>
                      </m:ctrlPr>
                    </m:fPr>
                    <m:num>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𝑑𝑒</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𝑚𝑎𝑛𝑡𝑒𝑛𝑖𝑚𝑖𝑒𝑛𝑡𝑜𝑠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𝑟𝑒𝑎𝑙𝑖𝑧𝑎𝑑𝑜𝑠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𝑑𝑢𝑟𝑎𝑛𝑡𝑒</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𝑢𝑛</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𝑝𝑒𝑟𝑖𝑜𝑑𝑜</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𝑑𝑒𝑡𝑒𝑟𝑚𝑖𝑛𝑎𝑑𝑜</m:t>
                      </m:r>
                      <m:r>
                        <a:rPr lang="es-CO" sz="1050" b="0" i="1">
                          <a:solidFill>
                            <a:schemeClr val="tx1"/>
                          </a:solidFill>
                          <a:effectLst/>
                          <a:latin typeface="Cambria Math" panose="02040503050406030204" pitchFamily="18" charset="0"/>
                          <a:ea typeface="Cambria Math" panose="02040503050406030204" pitchFamily="18" charset="0"/>
                          <a:cs typeface="+mn-cs"/>
                        </a:rPr>
                        <m:t>.</m:t>
                      </m:r>
                    </m:num>
                    <m:den>
                      <m:eqArr>
                        <m:eqArrPr>
                          <m:ctrlPr>
                            <a:rPr lang="es-CO" sz="1050" i="1">
                              <a:solidFill>
                                <a:schemeClr val="tx1"/>
                              </a:solidFill>
                              <a:effectLst/>
                              <a:latin typeface="Cambria Math" panose="02040503050406030204" pitchFamily="18" charset="0"/>
                              <a:ea typeface="Cambria Math" panose="02040503050406030204" pitchFamily="18" charset="0"/>
                              <a:cs typeface="+mn-cs"/>
                            </a:rPr>
                          </m:ctrlPr>
                        </m:eqArrPr>
                        <m:e>
                          <m:r>
                            <a:rPr lang="es-CO" sz="1050" i="1">
                              <a:solidFill>
                                <a:schemeClr val="tx1"/>
                              </a:solidFill>
                              <a:effectLst/>
                              <a:latin typeface="Cambria Math" panose="02040503050406030204" pitchFamily="18" charset="0"/>
                              <a:ea typeface="Cambria Math" panose="02040503050406030204" pitchFamily="18" charset="0"/>
                              <a:cs typeface="+mn-cs"/>
                            </a:rPr>
                            <m:t> </m:t>
                          </m:r>
                        </m:e>
                        <m:e>
                          <m:r>
                            <a:rPr lang="es-CO" sz="1050" i="1">
                              <a:solidFill>
                                <a:schemeClr val="tx1"/>
                              </a:solidFill>
                              <a:effectLst/>
                              <a:latin typeface="Cambria Math" panose="02040503050406030204" pitchFamily="18" charset="0"/>
                              <a:ea typeface="Cambria Math" panose="02040503050406030204" pitchFamily="18" charset="0"/>
                              <a:cs typeface="+mn-cs"/>
                            </a:rPr>
                            <m:t> </m:t>
                          </m:r>
                        </m:e>
                      </m:eqAr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𝑑𝑒</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𝑚𝑎𝑛𝑡𝑒𝑛𝑖𝑚𝑖𝑒𝑛𝑡𝑜𝑠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𝑝𝑟𝑜𝑔𝑟𝑎𝑚𝑎𝑑𝑜𝑠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𝑑𝑢𝑟𝑎𝑛𝑡𝑒</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𝑢𝑛</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𝑝𝑒𝑟𝑖𝑜𝑑𝑜</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𝑑𝑒𝑡𝑒𝑟𝑚𝑖𝑛𝑎𝑑𝑜</m:t>
                      </m:r>
                      <m:r>
                        <a:rPr lang="es-CO" sz="1050" b="0" i="1">
                          <a:solidFill>
                            <a:schemeClr val="tx1"/>
                          </a:solidFill>
                          <a:effectLst/>
                          <a:latin typeface="Cambria Math" panose="02040503050406030204" pitchFamily="18" charset="0"/>
                          <a:ea typeface="Cambria Math" panose="02040503050406030204" pitchFamily="18" charset="0"/>
                          <a:cs typeface="+mn-cs"/>
                        </a:rPr>
                        <m:t>.</m:t>
                      </m:r>
                    </m:den>
                  </m:f>
                  <m:r>
                    <a:rPr lang="es-CO" sz="1050" i="1">
                      <a:solidFill>
                        <a:schemeClr val="tx1"/>
                      </a:solidFill>
                      <a:effectLst/>
                      <a:latin typeface="Cambria Math" panose="02040503050406030204" pitchFamily="18" charset="0"/>
                      <a:ea typeface="Cambria Math" panose="02040503050406030204" pitchFamily="18" charset="0"/>
                      <a:cs typeface="+mn-cs"/>
                    </a:rPr>
                    <m:t> </m:t>
                  </m:r>
                </m:oMath>
              </a14:m>
              <a:r>
                <a:rPr lang="es-CO" sz="1050" i="1">
                  <a:latin typeface="Cambria Math" panose="02040503050406030204" pitchFamily="18" charset="0"/>
                  <a:ea typeface="Cambria Math" panose="02040503050406030204" pitchFamily="18" charset="0"/>
                  <a:cs typeface="Arial" panose="020B0604020202020204" pitchFamily="34" charset="0"/>
                </a:rPr>
                <a:t>X100</a:t>
              </a:r>
            </a:p>
          </xdr:txBody>
        </xdr:sp>
      </mc:Choice>
      <mc:Fallback xmlns="">
        <xdr:sp macro="" textlink="">
          <xdr:nvSpPr>
            <xdr:cNvPr id="19" name="CuadroTexto 18">
              <a:extLst>
                <a:ext uri="{FF2B5EF4-FFF2-40B4-BE49-F238E27FC236}">
                  <a16:creationId xmlns:a16="http://schemas.microsoft.com/office/drawing/2014/main" id="{9B7C063A-21DA-4405-985A-9ED52D76FCB8}"/>
                </a:ext>
              </a:extLst>
            </xdr:cNvPr>
            <xdr:cNvSpPr txBox="1"/>
          </xdr:nvSpPr>
          <xdr:spPr>
            <a:xfrm>
              <a:off x="15062073" y="38289581"/>
              <a:ext cx="3745891" cy="62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CO" sz="1050" i="0">
                  <a:solidFill>
                    <a:schemeClr val="tx1"/>
                  </a:solidFill>
                  <a:effectLst/>
                  <a:latin typeface="Cambria Math" panose="02040503050406030204" pitchFamily="18" charset="0"/>
                  <a:ea typeface="Cambria Math" panose="02040503050406030204" pitchFamily="18" charset="0"/>
                  <a:cs typeface="+mn-cs"/>
                </a:rPr>
                <a:t>(</a:t>
              </a:r>
              <a:r>
                <a:rPr lang="es-CO" sz="1050" b="0" i="0">
                  <a:solidFill>
                    <a:schemeClr val="tx1"/>
                  </a:solidFill>
                  <a:effectLst/>
                  <a:latin typeface="Cambria Math" panose="02040503050406030204" pitchFamily="18" charset="0"/>
                  <a:ea typeface="Cambria Math" panose="02040503050406030204" pitchFamily="18" charset="0"/>
                  <a:cs typeface="+mn-cs"/>
                </a:rPr>
                <a:t># 𝑑𝑒 𝑚𝑎𝑛𝑡𝑒𝑛𝑖𝑚𝑖𝑒𝑛𝑡𝑜𝑠 𝑟𝑒𝑎𝑙𝑖𝑧𝑎𝑑𝑜𝑠 𝑑𝑢𝑟𝑎𝑛𝑡𝑒 𝑢𝑛 𝑝𝑒𝑟𝑖𝑜𝑑𝑜 𝑑𝑒𝑡𝑒𝑟𝑚𝑖𝑛𝑎𝑑𝑜.)/(█(</a:t>
              </a:r>
              <a:r>
                <a:rPr lang="es-CO" sz="1050" i="0">
                  <a:solidFill>
                    <a:schemeClr val="tx1"/>
                  </a:solidFill>
                  <a:effectLst/>
                  <a:latin typeface="Cambria Math" panose="02040503050406030204" pitchFamily="18" charset="0"/>
                  <a:ea typeface="Cambria Math" panose="02040503050406030204" pitchFamily="18" charset="0"/>
                  <a:cs typeface="+mn-cs"/>
                </a:rPr>
                <a:t> @ )</a:t>
              </a:r>
              <a:r>
                <a:rPr lang="es-CO" sz="1050" b="0" i="0">
                  <a:solidFill>
                    <a:schemeClr val="tx1"/>
                  </a:solidFill>
                  <a:effectLst/>
                  <a:latin typeface="Cambria Math" panose="02040503050406030204" pitchFamily="18" charset="0"/>
                  <a:ea typeface="Cambria Math" panose="02040503050406030204" pitchFamily="18" charset="0"/>
                  <a:cs typeface="+mn-cs"/>
                </a:rPr>
                <a:t># 𝑑𝑒 𝑚𝑎𝑛𝑡𝑒𝑛𝑖𝑚𝑖𝑒𝑛𝑡𝑜𝑠 𝑝𝑟𝑜𝑔𝑟𝑎𝑚𝑎𝑑𝑜𝑠 𝑑𝑢𝑟𝑎𝑛𝑡𝑒 𝑢𝑛 𝑝𝑒𝑟𝑖𝑜𝑑𝑜 𝑑𝑒𝑡𝑒𝑟𝑚𝑖𝑛𝑎𝑑𝑜.) </a:t>
              </a:r>
              <a:r>
                <a:rPr lang="es-CO" sz="1050" i="0">
                  <a:solidFill>
                    <a:schemeClr val="tx1"/>
                  </a:solidFill>
                  <a:effectLst/>
                  <a:latin typeface="Cambria Math" panose="02040503050406030204" pitchFamily="18" charset="0"/>
                  <a:ea typeface="Cambria Math" panose="02040503050406030204" pitchFamily="18" charset="0"/>
                  <a:cs typeface="+mn-cs"/>
                </a:rPr>
                <a:t> </a:t>
              </a:r>
              <a:r>
                <a:rPr lang="es-CO" sz="1050" i="1">
                  <a:latin typeface="Cambria Math" panose="02040503050406030204" pitchFamily="18" charset="0"/>
                  <a:ea typeface="Cambria Math" panose="02040503050406030204" pitchFamily="18" charset="0"/>
                  <a:cs typeface="Arial" panose="020B0604020202020204" pitchFamily="34" charset="0"/>
                </a:rPr>
                <a:t>X100</a:t>
              </a:r>
            </a:p>
          </xdr:txBody>
        </xdr:sp>
      </mc:Fallback>
    </mc:AlternateContent>
    <xdr:clientData/>
  </xdr:twoCellAnchor>
  <xdr:twoCellAnchor>
    <xdr:from>
      <xdr:col>9</xdr:col>
      <xdr:colOff>381000</xdr:colOff>
      <xdr:row>29</xdr:row>
      <xdr:rowOff>211668</xdr:rowOff>
    </xdr:from>
    <xdr:to>
      <xdr:col>9</xdr:col>
      <xdr:colOff>4497917</xdr:colOff>
      <xdr:row>29</xdr:row>
      <xdr:rowOff>624418</xdr:rowOff>
    </xdr:to>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14721417" y="42714335"/>
              <a:ext cx="4116917" cy="412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b="0" i="1">
                            <a:solidFill>
                              <a:schemeClr val="tx1"/>
                            </a:solidFill>
                            <a:effectLst/>
                            <a:latin typeface="Cambria Math" panose="02040503050406030204" pitchFamily="18" charset="0"/>
                            <a:ea typeface="+mn-ea"/>
                            <a:cs typeface="+mn-cs"/>
                          </a:rPr>
                          <m:t>𝑁𝑖𝑣𝑒𝑙</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𝑐𝑢𝑚𝑝𝑙𝑖𝑚𝑖𝑒𝑛𝑡𝑜</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𝑝𝑜𝑟</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𝑑𝑒𝑝𝑒𝑛𝑑𝑒𝑛𝑐𝑖𝑎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𝑃𝑟𝑜𝑚𝑒𝑑𝑖𝑜</m:t>
                        </m:r>
                        <m:r>
                          <a:rPr lang="es-CO" sz="900" b="0" i="1">
                            <a:solidFill>
                              <a:schemeClr val="tx1"/>
                            </a:solidFill>
                            <a:effectLst/>
                            <a:latin typeface="Cambria Math" panose="02040503050406030204" pitchFamily="18" charset="0"/>
                            <a:ea typeface="+mn-ea"/>
                            <a:cs typeface="+mn-cs"/>
                          </a:rPr>
                          <m:t>)</m:t>
                        </m:r>
                      </m:num>
                      <m:den>
                        <m:eqArr>
                          <m:eqArrPr>
                            <m:ctrlPr>
                              <a:rPr lang="es-CO" sz="900" i="1">
                                <a:solidFill>
                                  <a:schemeClr val="tx1"/>
                                </a:solidFill>
                                <a:effectLst/>
                                <a:latin typeface="Cambria Math" panose="02040503050406030204" pitchFamily="18" charset="0"/>
                                <a:ea typeface="+mn-ea"/>
                                <a:cs typeface="+mn-cs"/>
                              </a:rPr>
                            </m:ctrlPr>
                          </m:eqArrPr>
                          <m:e>
                            <m:r>
                              <a:rPr lang="es-CO" sz="900" i="1">
                                <a:solidFill>
                                  <a:schemeClr val="tx1"/>
                                </a:solidFill>
                                <a:effectLst/>
                                <a:latin typeface="Cambria Math" panose="02040503050406030204" pitchFamily="18" charset="0"/>
                                <a:ea typeface="+mn-ea"/>
                                <a:cs typeface="+mn-cs"/>
                              </a:rPr>
                              <m:t> </m:t>
                            </m:r>
                          </m:e>
                          <m:e>
                            <m:r>
                              <a:rPr lang="es-CO" sz="90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𝑁𝑖𝑣𝑒𝑙</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𝑐𝑢𝑚𝑝𝑙𝑖𝑚𝑖𝑒𝑛𝑡𝑜</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𝑒𝑠𝑝𝑒𝑟𝑎𝑑𝑜</m:t>
                            </m:r>
                          </m:e>
                        </m:eqArr>
                      </m:den>
                    </m:f>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𝑋</m:t>
                    </m:r>
                    <m:r>
                      <a:rPr lang="es-CO" sz="900" i="1">
                        <a:solidFill>
                          <a:schemeClr val="tx1"/>
                        </a:solidFill>
                        <a:effectLst/>
                        <a:latin typeface="Cambria Math" panose="02040503050406030204" pitchFamily="18" charset="0"/>
                        <a:ea typeface="+mn-ea"/>
                        <a:cs typeface="+mn-cs"/>
                      </a:rPr>
                      <m:t> 100</m:t>
                    </m:r>
                  </m:oMath>
                </m:oMathPara>
              </a14:m>
              <a:endParaRPr lang="es-CO" sz="900" i="1">
                <a:latin typeface="+mj-lt"/>
                <a:cs typeface="Arial" panose="020B0604020202020204" pitchFamily="34" charset="0"/>
              </a:endParaRPr>
            </a:p>
          </xdr:txBody>
        </xdr:sp>
      </mc:Choice>
      <mc:Fallback xmlns="">
        <xdr:sp macro="" textlink="">
          <xdr:nvSpPr>
            <xdr:cNvPr id="22" name="CuadroTexto 21">
              <a:extLst>
                <a:ext uri="{FF2B5EF4-FFF2-40B4-BE49-F238E27FC236}">
                  <a16:creationId xmlns:a16="http://schemas.microsoft.com/office/drawing/2014/main" id="{433F44D5-5330-479E-BFF3-70755448BF79}"/>
                </a:ext>
              </a:extLst>
            </xdr:cNvPr>
            <xdr:cNvSpPr txBox="1"/>
          </xdr:nvSpPr>
          <xdr:spPr>
            <a:xfrm>
              <a:off x="14721417" y="42714335"/>
              <a:ext cx="4116917" cy="412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a:t>
              </a:r>
              <a:r>
                <a:rPr lang="es-CO" sz="900" b="0" i="0">
                  <a:solidFill>
                    <a:schemeClr val="tx1"/>
                  </a:solidFill>
                  <a:effectLst/>
                  <a:latin typeface="Cambria Math" panose="02040503050406030204" pitchFamily="18" charset="0"/>
                  <a:ea typeface="+mn-ea"/>
                  <a:cs typeface="+mn-cs"/>
                </a:rPr>
                <a:t>𝑁𝑖𝑣𝑒𝑙 𝑑𝑒 𝑐𝑢𝑚𝑝𝑙𝑖𝑚𝑖𝑒𝑛𝑡𝑜 𝑝𝑜𝑟 𝑑𝑒𝑝𝑒𝑛𝑑𝑒𝑛𝑐𝑖𝑎 (𝑃𝑟𝑜𝑚𝑒𝑑𝑖𝑜))/█(</a:t>
              </a:r>
              <a:r>
                <a:rPr lang="es-CO" sz="900" i="0">
                  <a:solidFill>
                    <a:schemeClr val="tx1"/>
                  </a:solidFill>
                  <a:effectLst/>
                  <a:latin typeface="Cambria Math" panose="02040503050406030204" pitchFamily="18" charset="0"/>
                  <a:ea typeface="+mn-ea"/>
                  <a:cs typeface="+mn-cs"/>
                </a:rPr>
                <a:t> @ </a:t>
              </a:r>
              <a:r>
                <a:rPr lang="es-CO" sz="900" b="0" i="0">
                  <a:solidFill>
                    <a:schemeClr val="tx1"/>
                  </a:solidFill>
                  <a:effectLst/>
                  <a:latin typeface="Cambria Math" panose="02040503050406030204" pitchFamily="18" charset="0"/>
                  <a:ea typeface="+mn-ea"/>
                  <a:cs typeface="+mn-cs"/>
                </a:rPr>
                <a:t>𝑁𝑖𝑣𝑒𝑙 𝑑𝑒 𝑐𝑢𝑚𝑝𝑙𝑖𝑚𝑖𝑒𝑛𝑡𝑜 𝑒𝑠𝑝𝑒𝑟𝑎𝑑𝑜) </a:t>
              </a:r>
              <a:r>
                <a:rPr lang="es-CO" sz="900" i="0">
                  <a:solidFill>
                    <a:schemeClr val="tx1"/>
                  </a:solidFill>
                  <a:effectLst/>
                  <a:latin typeface="Cambria Math" panose="02040503050406030204" pitchFamily="18" charset="0"/>
                  <a:ea typeface="+mn-ea"/>
                  <a:cs typeface="+mn-cs"/>
                </a:rPr>
                <a:t> 𝑋 100</a:t>
              </a:r>
              <a:endParaRPr lang="es-CO" sz="900" i="1">
                <a:latin typeface="+mj-lt"/>
                <a:cs typeface="Arial" panose="020B0604020202020204" pitchFamily="34" charset="0"/>
              </a:endParaRPr>
            </a:p>
          </xdr:txBody>
        </xdr:sp>
      </mc:Fallback>
    </mc:AlternateContent>
    <xdr:clientData/>
  </xdr:twoCellAnchor>
  <xdr:twoCellAnchor>
    <xdr:from>
      <xdr:col>9</xdr:col>
      <xdr:colOff>142876</xdr:colOff>
      <xdr:row>30</xdr:row>
      <xdr:rowOff>981604</xdr:rowOff>
    </xdr:from>
    <xdr:to>
      <xdr:col>9</xdr:col>
      <xdr:colOff>4845844</xdr:colOff>
      <xdr:row>30</xdr:row>
      <xdr:rowOff>1785938</xdr:rowOff>
    </xdr:to>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15200314" y="45812604"/>
              <a:ext cx="4702968" cy="804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indent="0"/>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i="1">
                            <a:solidFill>
                              <a:schemeClr val="tx1"/>
                            </a:solidFill>
                            <a:effectLst/>
                            <a:latin typeface="Cambria Math" panose="02040503050406030204" pitchFamily="18" charset="0"/>
                            <a:ea typeface="+mn-ea"/>
                            <a:cs typeface="+mn-cs"/>
                          </a:rPr>
                          <m:t>𝑂𝑝𝑒𝑟𝑎𝑐𝑖𝑜𝑛𝑒𝑠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𝑒𝑟𝑟𝑎𝑑𝑎𝑠</m:t>
                        </m:r>
                        <m:r>
                          <a:rPr lang="es-CO" sz="900" i="1">
                            <a:solidFill>
                              <a:schemeClr val="tx1"/>
                            </a:solidFill>
                            <a:effectLst/>
                            <a:latin typeface="Cambria Math" panose="02040503050406030204" pitchFamily="18" charset="0"/>
                            <a:ea typeface="+mn-ea"/>
                            <a:cs typeface="+mn-cs"/>
                          </a:rPr>
                          <m:t> </m:t>
                        </m:r>
                      </m:num>
                      <m:den>
                        <m:r>
                          <a:rPr lang="es-CO" sz="900" i="1">
                            <a:solidFill>
                              <a:schemeClr val="tx1"/>
                            </a:solidFill>
                            <a:effectLst/>
                            <a:latin typeface="Cambria Math" panose="02040503050406030204" pitchFamily="18" charset="0"/>
                            <a:ea typeface="+mn-ea"/>
                            <a:cs typeface="+mn-cs"/>
                          </a:rPr>
                          <m:t>𝑇𝑜𝑡𝑎𝑙</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𝑜𝑝𝑒𝑟𝑎𝑐𝑖𝑜𝑛𝑒𝑠</m:t>
                        </m:r>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𝑟𝑒𝑎𝑙𝑖𝑧𝑎𝑑𝑎𝑠</m:t>
                        </m:r>
                        <m:r>
                          <a:rPr lang="es-CO" sz="900" i="1">
                            <a:solidFill>
                              <a:schemeClr val="tx1"/>
                            </a:solidFill>
                            <a:effectLst/>
                            <a:latin typeface="Cambria Math" panose="02040503050406030204" pitchFamily="18" charset="0"/>
                            <a:ea typeface="+mn-ea"/>
                            <a:cs typeface="+mn-cs"/>
                          </a:rPr>
                          <m:t> </m:t>
                        </m:r>
                      </m:den>
                    </m:f>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𝑋</m:t>
                    </m:r>
                    <m:r>
                      <a:rPr lang="es-CO" sz="900" i="1">
                        <a:solidFill>
                          <a:schemeClr val="tx1"/>
                        </a:solidFill>
                        <a:effectLst/>
                        <a:latin typeface="Cambria Math" panose="02040503050406030204" pitchFamily="18" charset="0"/>
                        <a:ea typeface="+mn-ea"/>
                        <a:cs typeface="+mn-cs"/>
                      </a:rPr>
                      <m:t>100</m:t>
                    </m:r>
                  </m:oMath>
                </m:oMathPara>
              </a14:m>
              <a:endParaRPr lang="es-CO" sz="900" i="1">
                <a:solidFill>
                  <a:schemeClr val="tx1"/>
                </a:solidFill>
                <a:effectLst/>
                <a:latin typeface="Cambria Math" panose="02040503050406030204" pitchFamily="18" charset="0"/>
                <a:ea typeface="+mn-ea"/>
                <a:cs typeface="+mn-cs"/>
              </a:endParaRPr>
            </a:p>
          </xdr:txBody>
        </xdr:sp>
      </mc:Choice>
      <mc:Fallback xmlns="">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15200314" y="45812604"/>
              <a:ext cx="4702968" cy="804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indent="0"/>
              <a:r>
                <a:rPr lang="es-CO" sz="900" i="0">
                  <a:solidFill>
                    <a:schemeClr val="tx1"/>
                  </a:solidFill>
                  <a:effectLst/>
                  <a:latin typeface="Cambria Math" panose="02040503050406030204" pitchFamily="18" charset="0"/>
                  <a:ea typeface="+mn-ea"/>
                  <a:cs typeface="+mn-cs"/>
                </a:rPr>
                <a:t>(𝑂𝑝𝑒𝑟𝑎𝑐𝑖𝑜𝑛𝑒𝑠 𝑒𝑟𝑟𝑎𝑑𝑎𝑠 )/(𝑇𝑜𝑡𝑎𝑙 𝑜𝑝𝑒𝑟𝑎𝑐𝑖𝑜𝑛𝑒𝑠 𝑟𝑒𝑎𝑙𝑖𝑧𝑎𝑑𝑎𝑠 )  𝑋100</a:t>
              </a:r>
              <a:endParaRPr lang="es-CO" sz="900" i="1">
                <a:solidFill>
                  <a:schemeClr val="tx1"/>
                </a:solidFill>
                <a:effectLst/>
                <a:latin typeface="Cambria Math" panose="02040503050406030204" pitchFamily="18" charset="0"/>
                <a:ea typeface="+mn-ea"/>
                <a:cs typeface="+mn-cs"/>
              </a:endParaRPr>
            </a:p>
          </xdr:txBody>
        </xdr:sp>
      </mc:Fallback>
    </mc:AlternateContent>
    <xdr:clientData/>
  </xdr:twoCellAnchor>
  <xdr:twoCellAnchor>
    <xdr:from>
      <xdr:col>9</xdr:col>
      <xdr:colOff>398685</xdr:colOff>
      <xdr:row>32</xdr:row>
      <xdr:rowOff>696829</xdr:rowOff>
    </xdr:from>
    <xdr:to>
      <xdr:col>9</xdr:col>
      <xdr:colOff>4288896</xdr:colOff>
      <xdr:row>32</xdr:row>
      <xdr:rowOff>1178092</xdr:rowOff>
    </xdr:to>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5456123" y="50004579"/>
              <a:ext cx="3890211" cy="481263"/>
            </a:xfrm>
            <a:prstGeom prst="rect">
              <a:avLst/>
            </a:prstGeom>
            <a:noFill/>
            <a:ln>
              <a:noFill/>
            </a:ln>
            <a:effectLst/>
          </xdr:spPr>
          <xdr:txBody>
            <a:bodyPr vertOverflow="clip" horzOverflow="clip" wrap="non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
                  </m:oMathParaPr>
                  <m:oMath xmlns:m="http://schemas.openxmlformats.org/officeDocument/2006/math">
                    <m:f>
                      <m:fPr>
                        <m:ctrlPr>
                          <a:rPr kumimoji="0" lang="es-CO"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𝑄𝑢𝑒𝑗𝑎𝑠</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𝑔𝑒𝑠𝑡𝑖𝑜𝑛𝑎𝑑𝑎𝑠</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𝑒𝑛</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𝑒𝑙</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𝑡𝑟𝑖𝑚𝑒𝑠𝑡𝑟𝑒</m:t>
                        </m:r>
                        <m:r>
                          <a:rPr kumimoji="0" lang="es-CO"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num>
                      <m:den>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𝑄𝑢𝑒𝑗𝑎𝑠</m:t>
                        </m:r>
                        <m:r>
                          <a:rPr kumimoji="0" lang="es-ES"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r>
                          <a:rPr lang="es-ES" sz="900" b="0" i="1" baseline="0">
                            <a:effectLst/>
                            <a:latin typeface="Cambria Math" panose="02040503050406030204" pitchFamily="18" charset="0"/>
                            <a:ea typeface="+mn-ea"/>
                            <a:cs typeface="+mn-cs"/>
                          </a:rPr>
                          <m:t>𝑟𝑒𝑐𝑖𝑏𝑖𝑑𝑎𝑠</m:t>
                        </m:r>
                        <m:r>
                          <a:rPr lang="es-ES" sz="900" b="0" i="1" baseline="0">
                            <a:effectLst/>
                            <a:latin typeface="Cambria Math" panose="02040503050406030204" pitchFamily="18" charset="0"/>
                            <a:ea typeface="+mn-ea"/>
                            <a:cs typeface="+mn-cs"/>
                          </a:rPr>
                          <m:t> </m:t>
                        </m:r>
                        <m:r>
                          <a:rPr lang="es-ES" sz="900" b="0" i="1" baseline="0">
                            <a:effectLst/>
                            <a:latin typeface="Cambria Math" panose="02040503050406030204" pitchFamily="18" charset="0"/>
                            <a:ea typeface="+mn-ea"/>
                            <a:cs typeface="+mn-cs"/>
                          </a:rPr>
                          <m:t>𝑑𝑢𝑟𝑎𝑛𝑡𝑒</m:t>
                        </m:r>
                        <m:r>
                          <a:rPr lang="es-ES" sz="900" b="0" i="1" baseline="0">
                            <a:effectLst/>
                            <a:latin typeface="Cambria Math" panose="02040503050406030204" pitchFamily="18" charset="0"/>
                            <a:ea typeface="+mn-ea"/>
                            <a:cs typeface="+mn-cs"/>
                          </a:rPr>
                          <m:t> </m:t>
                        </m:r>
                        <m:r>
                          <a:rPr lang="es-ES" sz="900" b="0" i="1" baseline="0">
                            <a:effectLst/>
                            <a:latin typeface="Cambria Math" panose="02040503050406030204" pitchFamily="18" charset="0"/>
                            <a:ea typeface="+mn-ea"/>
                            <a:cs typeface="+mn-cs"/>
                          </a:rPr>
                          <m:t>𝑒𝑙</m:t>
                        </m:r>
                        <m:r>
                          <a:rPr lang="es-ES" sz="900" b="0" i="1" baseline="0">
                            <a:effectLst/>
                            <a:latin typeface="Cambria Math" panose="02040503050406030204" pitchFamily="18" charset="0"/>
                            <a:ea typeface="+mn-ea"/>
                            <a:cs typeface="+mn-cs"/>
                          </a:rPr>
                          <m:t> </m:t>
                        </m:r>
                        <m:r>
                          <a:rPr lang="es-ES" sz="900" b="0" i="1" baseline="0">
                            <a:effectLst/>
                            <a:latin typeface="Cambria Math" panose="02040503050406030204" pitchFamily="18" charset="0"/>
                            <a:ea typeface="+mn-ea"/>
                            <a:cs typeface="+mn-cs"/>
                          </a:rPr>
                          <m:t>𝑡𝑟𝑖𝑚𝑒𝑠𝑡𝑟𝑒</m:t>
                        </m:r>
                        <m:r>
                          <a:rPr lang="es-ES" sz="900" b="0" i="1" baseline="0">
                            <a:effectLst/>
                            <a:latin typeface="Cambria Math" panose="02040503050406030204" pitchFamily="18" charset="0"/>
                            <a:ea typeface="+mn-ea"/>
                            <a:cs typeface="+mn-cs"/>
                          </a:rPr>
                          <m:t>  </m:t>
                        </m:r>
                      </m:den>
                    </m:f>
                    <m:r>
                      <a:rPr kumimoji="0" lang="es-CO"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m:t>
                    </m:r>
                    <m:r>
                      <a:rPr kumimoji="0" lang="es-CO"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𝑋</m:t>
                    </m:r>
                    <m:r>
                      <a:rPr kumimoji="0" lang="es-CO" sz="9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100</m:t>
                    </m:r>
                  </m:oMath>
                </m:oMathPara>
              </a14:m>
              <a:endParaRPr kumimoji="0" lang="es-CO" sz="900" b="0" i="1" u="none" strike="noStrike" kern="0" cap="none" spc="0" normalizeH="0" baseline="0" noProof="0">
                <a:ln>
                  <a:noFill/>
                </a:ln>
                <a:solidFill>
                  <a:sysClr val="windowText" lastClr="000000"/>
                </a:solidFill>
                <a:effectLst/>
                <a:uLnTx/>
                <a:uFillTx/>
                <a:latin typeface="+mj-lt"/>
                <a:ea typeface="+mn-ea"/>
                <a:cs typeface="Arial" panose="020B0604020202020204" pitchFamily="34" charset="0"/>
              </a:endParaRPr>
            </a:p>
          </xdr:txBody>
        </xdr:sp>
      </mc:Choice>
      <mc:Fallback xmlns="">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5456123" y="50004579"/>
              <a:ext cx="3890211" cy="481263"/>
            </a:xfrm>
            <a:prstGeom prst="rect">
              <a:avLst/>
            </a:prstGeom>
            <a:noFill/>
            <a:ln>
              <a:noFill/>
            </a:ln>
            <a:effectLst/>
          </xdr:spPr>
          <xdr:txBody>
            <a:bodyPr vertOverflow="clip" horzOverflow="clip" wrap="non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9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a:t>
              </a:r>
              <a:r>
                <a:rPr kumimoji="0" lang="es-ES" sz="9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𝑄𝑢𝑒𝑗𝑎𝑠 𝑔𝑒𝑠𝑡𝑖𝑜𝑛𝑎𝑑𝑎𝑠 𝑒𝑛 𝑒𝑙 𝑡𝑟𝑖𝑚𝑒𝑠𝑡𝑟𝑒</a:t>
              </a:r>
              <a:r>
                <a:rPr kumimoji="0" lang="es-CO" sz="9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 )/(</a:t>
              </a:r>
              <a:r>
                <a:rPr kumimoji="0" lang="es-ES" sz="9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𝑄𝑢𝑒𝑗𝑎𝑠 </a:t>
              </a:r>
              <a:r>
                <a:rPr lang="es-ES" sz="900" b="0" i="0" baseline="0">
                  <a:effectLst/>
                  <a:latin typeface="Cambria Math" panose="02040503050406030204" pitchFamily="18" charset="0"/>
                  <a:ea typeface="+mn-ea"/>
                  <a:cs typeface="+mn-cs"/>
                </a:rPr>
                <a:t>𝑟𝑒𝑐𝑖𝑏𝑖𝑑𝑎𝑠 𝑑𝑢𝑟𝑎𝑛𝑡𝑒 𝑒𝑙 𝑡𝑟𝑖𝑚𝑒𝑠𝑡𝑟𝑒  </a:t>
              </a:r>
              <a:r>
                <a:rPr kumimoji="0" lang="es-CO" sz="9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  𝑋 100</a:t>
              </a:r>
              <a:endParaRPr kumimoji="0" lang="es-CO" sz="900" b="0" i="1" u="none" strike="noStrike" kern="0" cap="none" spc="0" normalizeH="0" baseline="0" noProof="0">
                <a:ln>
                  <a:noFill/>
                </a:ln>
                <a:solidFill>
                  <a:sysClr val="windowText" lastClr="000000"/>
                </a:solidFill>
                <a:effectLst/>
                <a:uLnTx/>
                <a:uFillTx/>
                <a:latin typeface="+mj-lt"/>
                <a:ea typeface="+mn-ea"/>
                <a:cs typeface="Arial" panose="020B0604020202020204" pitchFamily="34" charset="0"/>
              </a:endParaRPr>
            </a:p>
          </xdr:txBody>
        </xdr:sp>
      </mc:Fallback>
    </mc:AlternateContent>
    <xdr:clientData/>
  </xdr:twoCellAnchor>
  <xdr:twoCellAnchor>
    <xdr:from>
      <xdr:col>9</xdr:col>
      <xdr:colOff>1495747</xdr:colOff>
      <xdr:row>33</xdr:row>
      <xdr:rowOff>842824</xdr:rowOff>
    </xdr:from>
    <xdr:to>
      <xdr:col>9</xdr:col>
      <xdr:colOff>4115536</xdr:colOff>
      <xdr:row>33</xdr:row>
      <xdr:rowOff>1070900</xdr:rowOff>
    </xdr:to>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5836164" y="57135574"/>
              <a:ext cx="2619789" cy="228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indent="0"/>
              <a14:m>
                <m:oMath xmlns:m="http://schemas.openxmlformats.org/officeDocument/2006/math">
                  <m:f>
                    <m:fPr>
                      <m:ctrlPr>
                        <a:rPr lang="es-CO" sz="900" i="1">
                          <a:solidFill>
                            <a:schemeClr val="tx1"/>
                          </a:solidFill>
                          <a:latin typeface="Cambria Math" panose="02040503050406030204" pitchFamily="18" charset="0"/>
                          <a:ea typeface="Cambria Math" panose="02040503050406030204" pitchFamily="18" charset="0"/>
                          <a:cs typeface="+mn-cs"/>
                        </a:rPr>
                      </m:ctrlPr>
                    </m:fPr>
                    <m:num>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Porcentaje</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mn-cs"/>
                        </a:rPr>
                        <m:t>de</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mn-cs"/>
                        </a:rPr>
                        <m:t>satisfacci</m:t>
                      </m:r>
                      <m:r>
                        <m:rPr>
                          <m:nor/>
                        </m:rPr>
                        <a:rPr lang="es-CO" sz="900" i="1">
                          <a:solidFill>
                            <a:schemeClr val="tx1"/>
                          </a:solidFill>
                          <a:latin typeface="Cambria Math" panose="02040503050406030204" pitchFamily="18" charset="0"/>
                          <a:ea typeface="Cambria Math" panose="02040503050406030204" pitchFamily="18" charset="0"/>
                          <a:cs typeface="+mn-cs"/>
                        </a:rPr>
                        <m:t>ó</m:t>
                      </m:r>
                      <m:r>
                        <m:rPr>
                          <m:nor/>
                        </m:rPr>
                        <a:rPr lang="es-CO" sz="900" i="1">
                          <a:solidFill>
                            <a:schemeClr val="tx1"/>
                          </a:solidFill>
                          <a:latin typeface="Cambria Math" panose="02040503050406030204" pitchFamily="18" charset="0"/>
                          <a:ea typeface="Cambria Math" panose="02040503050406030204" pitchFamily="18" charset="0"/>
                          <a:cs typeface="+mn-cs"/>
                        </a:rPr>
                        <m:t>n</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mn-cs"/>
                        </a:rPr>
                        <m:t>promedio</m:t>
                      </m:r>
                    </m:num>
                    <m:den>
                      <m:r>
                        <m:rPr>
                          <m:nor/>
                        </m:rPr>
                        <a:rPr lang="es-CO" sz="900" b="0" i="1">
                          <a:solidFill>
                            <a:schemeClr val="tx1"/>
                          </a:solidFill>
                          <a:latin typeface="Cambria Math" panose="02040503050406030204" pitchFamily="18" charset="0"/>
                          <a:ea typeface="Cambria Math" panose="02040503050406030204" pitchFamily="18" charset="0"/>
                          <a:cs typeface="+mn-cs"/>
                        </a:rPr>
                        <m:t>N</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ú</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mero</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mn-cs"/>
                        </a:rPr>
                        <m:t>total</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mn-cs"/>
                        </a:rPr>
                        <m:t>de</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usuarios</m:t>
                      </m:r>
                      <m:r>
                        <m:rPr>
                          <m:nor/>
                        </m:rPr>
                        <a:rPr lang="es-CO" sz="900" i="1">
                          <a:solidFill>
                            <a:schemeClr val="tx1"/>
                          </a:solidFill>
                          <a:latin typeface="Cambria Math" panose="02040503050406030204" pitchFamily="18" charset="0"/>
                          <a:ea typeface="Cambria Math" panose="02040503050406030204" pitchFamily="18" charset="0"/>
                          <a:cs typeface="+mn-cs"/>
                        </a:rPr>
                        <m:t> </m:t>
                      </m:r>
                      <m:r>
                        <m:rPr>
                          <m:nor/>
                        </m:rPr>
                        <a:rPr lang="es-CO" sz="900" i="1">
                          <a:solidFill>
                            <a:schemeClr val="tx1"/>
                          </a:solidFill>
                          <a:latin typeface="Cambria Math" panose="02040503050406030204" pitchFamily="18" charset="0"/>
                          <a:ea typeface="Cambria Math" panose="02040503050406030204" pitchFamily="18" charset="0"/>
                          <a:cs typeface="+mn-cs"/>
                        </a:rPr>
                        <m:t>encuestados</m:t>
                      </m:r>
                    </m:den>
                  </m:f>
                </m:oMath>
              </a14:m>
              <a:r>
                <a:rPr lang="es-CO" sz="900" i="1">
                  <a:solidFill>
                    <a:schemeClr val="tx1"/>
                  </a:solidFill>
                  <a:latin typeface="Cambria Math" panose="02040503050406030204" pitchFamily="18" charset="0"/>
                  <a:ea typeface="Cambria Math" panose="02040503050406030204" pitchFamily="18" charset="0"/>
                  <a:cs typeface="+mn-cs"/>
                </a:rPr>
                <a:t>  x100</a:t>
              </a:r>
            </a:p>
          </xdr:txBody>
        </xdr:sp>
      </mc:Choice>
      <mc:Fallback xmlns="">
        <xdr:sp macro="" textlink="">
          <xdr:nvSpPr>
            <xdr:cNvPr id="8" name="CuadroTexto 7">
              <a:extLst>
                <a:ext uri="{FF2B5EF4-FFF2-40B4-BE49-F238E27FC236}">
                  <a16:creationId xmlns:a16="http://schemas.microsoft.com/office/drawing/2014/main" id="{2C869190-D151-C4E5-2257-97F70BBBF48B}"/>
                </a:ext>
              </a:extLst>
            </xdr:cNvPr>
            <xdr:cNvSpPr txBox="1"/>
          </xdr:nvSpPr>
          <xdr:spPr>
            <a:xfrm>
              <a:off x="15836164" y="57135574"/>
              <a:ext cx="2619789" cy="228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indent="0"/>
              <a:r>
                <a:rPr lang="es-CO" sz="900" i="0">
                  <a:solidFill>
                    <a:schemeClr val="tx1"/>
                  </a:solidFill>
                  <a:latin typeface="Cambria Math" panose="02040503050406030204" pitchFamily="18" charset="0"/>
                  <a:ea typeface="Cambria Math" panose="02040503050406030204" pitchFamily="18" charset="0"/>
                  <a:cs typeface="Arial" panose="020B0604020202020204" pitchFamily="34" charset="0"/>
                </a:rPr>
                <a:t>"Porcentaje</a:t>
              </a:r>
              <a:r>
                <a:rPr lang="es-CO" sz="900" i="0">
                  <a:solidFill>
                    <a:schemeClr val="tx1"/>
                  </a:solidFill>
                  <a:latin typeface="Cambria Math" panose="02040503050406030204" pitchFamily="18" charset="0"/>
                  <a:ea typeface="Cambria Math" panose="02040503050406030204" pitchFamily="18" charset="0"/>
                  <a:cs typeface="+mn-cs"/>
                </a:rPr>
                <a:t> de satisfacción promedio" /</a:t>
              </a:r>
              <a:r>
                <a:rPr lang="es-CO" sz="900" b="0" i="0">
                  <a:solidFill>
                    <a:schemeClr val="tx1"/>
                  </a:solidFill>
                  <a:latin typeface="Cambria Math" panose="02040503050406030204" pitchFamily="18" charset="0"/>
                  <a:ea typeface="Cambria Math" panose="02040503050406030204" pitchFamily="18" charset="0"/>
                  <a:cs typeface="+mn-cs"/>
                </a:rPr>
                <a:t>"N</a:t>
              </a:r>
              <a:r>
                <a:rPr lang="es-CO" sz="900" i="0">
                  <a:solidFill>
                    <a:schemeClr val="tx1"/>
                  </a:solidFill>
                  <a:latin typeface="Cambria Math" panose="02040503050406030204" pitchFamily="18" charset="0"/>
                  <a:ea typeface="Cambria Math" panose="02040503050406030204" pitchFamily="18" charset="0"/>
                  <a:cs typeface="Arial" panose="020B0604020202020204" pitchFamily="34" charset="0"/>
                </a:rPr>
                <a:t>úmero</a:t>
              </a:r>
              <a:r>
                <a:rPr lang="es-CO" sz="900" i="0">
                  <a:solidFill>
                    <a:schemeClr val="tx1"/>
                  </a:solidFill>
                  <a:latin typeface="Cambria Math" panose="02040503050406030204" pitchFamily="18" charset="0"/>
                  <a:ea typeface="Cambria Math" panose="02040503050406030204" pitchFamily="18" charset="0"/>
                  <a:cs typeface="+mn-cs"/>
                </a:rPr>
                <a:t> total de </a:t>
              </a:r>
              <a:r>
                <a:rPr lang="es-CO" sz="900" i="0">
                  <a:solidFill>
                    <a:schemeClr val="tx1"/>
                  </a:solidFill>
                  <a:latin typeface="Cambria Math" panose="02040503050406030204" pitchFamily="18" charset="0"/>
                  <a:ea typeface="Cambria Math" panose="02040503050406030204" pitchFamily="18" charset="0"/>
                  <a:cs typeface="Arial" panose="020B0604020202020204" pitchFamily="34" charset="0"/>
                </a:rPr>
                <a:t>usuarios</a:t>
              </a:r>
              <a:r>
                <a:rPr lang="es-CO" sz="900" i="0">
                  <a:solidFill>
                    <a:schemeClr val="tx1"/>
                  </a:solidFill>
                  <a:latin typeface="Cambria Math" panose="02040503050406030204" pitchFamily="18" charset="0"/>
                  <a:ea typeface="Cambria Math" panose="02040503050406030204" pitchFamily="18" charset="0"/>
                  <a:cs typeface="+mn-cs"/>
                </a:rPr>
                <a:t> encuestados" </a:t>
              </a:r>
              <a:r>
                <a:rPr lang="es-CO" sz="900" i="1">
                  <a:solidFill>
                    <a:schemeClr val="tx1"/>
                  </a:solidFill>
                  <a:latin typeface="Cambria Math" panose="02040503050406030204" pitchFamily="18" charset="0"/>
                  <a:ea typeface="Cambria Math" panose="02040503050406030204" pitchFamily="18" charset="0"/>
                  <a:cs typeface="+mn-cs"/>
                </a:rPr>
                <a:t>  x100</a:t>
              </a:r>
            </a:p>
          </xdr:txBody>
        </xdr:sp>
      </mc:Fallback>
    </mc:AlternateContent>
    <xdr:clientData/>
  </xdr:twoCellAnchor>
  <xdr:twoCellAnchor>
    <xdr:from>
      <xdr:col>9</xdr:col>
      <xdr:colOff>902805</xdr:colOff>
      <xdr:row>34</xdr:row>
      <xdr:rowOff>878784</xdr:rowOff>
    </xdr:from>
    <xdr:to>
      <xdr:col>9</xdr:col>
      <xdr:colOff>4045973</xdr:colOff>
      <xdr:row>34</xdr:row>
      <xdr:rowOff>1130135</xdr:rowOff>
    </xdr:to>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5215153" y="32866219"/>
              <a:ext cx="3143168" cy="251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indent="0"/>
              <a14:m>
                <m:oMath xmlns:m="http://schemas.openxmlformats.org/officeDocument/2006/math">
                  <m:f>
                    <m:fPr>
                      <m:ctrlPr>
                        <a:rPr lang="es-CO" sz="900" i="1">
                          <a:solidFill>
                            <a:schemeClr val="tx1"/>
                          </a:solidFill>
                          <a:latin typeface="Cambria Math" panose="02040503050406030204" pitchFamily="18" charset="0"/>
                          <a:ea typeface="Cambria Math" panose="02040503050406030204" pitchFamily="18" charset="0"/>
                          <a:cs typeface="+mn-cs"/>
                        </a:rPr>
                      </m:ctrlPr>
                    </m:fPr>
                    <m:num>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N</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ú</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mero</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de</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auditorias</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realizadas</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en</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el</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tiempo</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establecido</m:t>
                      </m:r>
                    </m:num>
                    <m:den>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N</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ú</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mero</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de</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auditorias</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 </m:t>
                      </m:r>
                      <m:r>
                        <m:rPr>
                          <m:nor/>
                        </m:rP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m:t>programadas</m:t>
                      </m:r>
                    </m:den>
                  </m:f>
                </m:oMath>
              </a14:m>
              <a: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a:t>   x100</a:t>
              </a:r>
            </a:p>
          </xdr:txBody>
        </xdr:sp>
      </mc:Choice>
      <mc:Fallback xmlns="">
        <xdr:sp macro="" textlink="">
          <xdr:nvSpPr>
            <xdr:cNvPr id="18" name="CuadroTexto 17">
              <a:extLst>
                <a:ext uri="{FF2B5EF4-FFF2-40B4-BE49-F238E27FC236}">
                  <a16:creationId xmlns:a16="http://schemas.microsoft.com/office/drawing/2014/main" id="{5B64C8B5-39AE-445C-99DC-E38C97B11FAE}"/>
                </a:ext>
              </a:extLst>
            </xdr:cNvPr>
            <xdr:cNvSpPr txBox="1"/>
          </xdr:nvSpPr>
          <xdr:spPr>
            <a:xfrm>
              <a:off x="15215153" y="32866219"/>
              <a:ext cx="3143168" cy="251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indent="0"/>
              <a:r>
                <a:rPr lang="es-CO" sz="900" i="0">
                  <a:solidFill>
                    <a:schemeClr val="tx1"/>
                  </a:solidFill>
                  <a:latin typeface="Cambria Math" panose="02040503050406030204" pitchFamily="18" charset="0"/>
                  <a:ea typeface="Cambria Math" panose="02040503050406030204" pitchFamily="18" charset="0"/>
                  <a:cs typeface="Arial" panose="020B0604020202020204" pitchFamily="34" charset="0"/>
                </a:rPr>
                <a:t>"Número de auditorias realizadas en el tiempo establecido" </a:t>
              </a:r>
              <a:r>
                <a:rPr lang="es-CO" sz="900" i="0">
                  <a:solidFill>
                    <a:schemeClr val="tx1"/>
                  </a:solidFill>
                  <a:latin typeface="Cambria Math" panose="02040503050406030204" pitchFamily="18" charset="0"/>
                  <a:ea typeface="Cambria Math" panose="02040503050406030204" pitchFamily="18" charset="0"/>
                  <a:cs typeface="+mn-cs"/>
                </a:rPr>
                <a:t>/"</a:t>
              </a:r>
              <a:r>
                <a:rPr lang="es-CO" sz="900" i="0">
                  <a:solidFill>
                    <a:schemeClr val="tx1"/>
                  </a:solidFill>
                  <a:latin typeface="Cambria Math" panose="02040503050406030204" pitchFamily="18" charset="0"/>
                  <a:ea typeface="Cambria Math" panose="02040503050406030204" pitchFamily="18" charset="0"/>
                  <a:cs typeface="Arial" panose="020B0604020202020204" pitchFamily="34" charset="0"/>
                </a:rPr>
                <a:t>Número de auditorias programadas" </a:t>
              </a:r>
              <a:r>
                <a:rPr lang="es-CO" sz="900" i="1">
                  <a:solidFill>
                    <a:schemeClr val="tx1"/>
                  </a:solidFill>
                  <a:latin typeface="Cambria Math" panose="02040503050406030204" pitchFamily="18" charset="0"/>
                  <a:ea typeface="Cambria Math" panose="02040503050406030204" pitchFamily="18" charset="0"/>
                  <a:cs typeface="Arial" panose="020B0604020202020204" pitchFamily="34" charset="0"/>
                </a:rPr>
                <a:t>   x100</a:t>
              </a:r>
            </a:p>
          </xdr:txBody>
        </xdr:sp>
      </mc:Fallback>
    </mc:AlternateContent>
    <xdr:clientData/>
  </xdr:twoCellAnchor>
  <xdr:twoCellAnchor>
    <xdr:from>
      <xdr:col>9</xdr:col>
      <xdr:colOff>792646</xdr:colOff>
      <xdr:row>35</xdr:row>
      <xdr:rowOff>806726</xdr:rowOff>
    </xdr:from>
    <xdr:to>
      <xdr:col>9</xdr:col>
      <xdr:colOff>4302005</xdr:colOff>
      <xdr:row>35</xdr:row>
      <xdr:rowOff>1059039</xdr:rowOff>
    </xdr:to>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5104994" y="34608052"/>
              <a:ext cx="3509359" cy="252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O" sz="900" i="1">
                          <a:latin typeface="Cambria Math" panose="02040503050406030204" pitchFamily="18" charset="0"/>
                          <a:ea typeface="Cambria Math" panose="02040503050406030204" pitchFamily="18" charset="0"/>
                        </a:rPr>
                      </m:ctrlPr>
                    </m:fPr>
                    <m:num>
                      <m:r>
                        <m:rPr>
                          <m:nor/>
                        </m:rPr>
                        <a:rPr lang="es-CO" sz="900" i="1">
                          <a:latin typeface="Cambria Math" panose="02040503050406030204" pitchFamily="18" charset="0"/>
                          <a:ea typeface="Cambria Math" panose="02040503050406030204" pitchFamily="18" charset="0"/>
                          <a:cs typeface="Arial" panose="020B0604020202020204" pitchFamily="34" charset="0"/>
                        </a:rPr>
                        <m:t>N</m:t>
                      </m:r>
                      <m:r>
                        <m:rPr>
                          <m:nor/>
                        </m:rPr>
                        <a:rPr lang="es-CO" sz="900" i="1">
                          <a:latin typeface="Cambria Math" panose="02040503050406030204" pitchFamily="18" charset="0"/>
                          <a:ea typeface="Cambria Math" panose="02040503050406030204" pitchFamily="18" charset="0"/>
                          <a:cs typeface="Arial" panose="020B0604020202020204" pitchFamily="34" charset="0"/>
                        </a:rPr>
                        <m:t>ú</m:t>
                      </m:r>
                      <m:r>
                        <m:rPr>
                          <m:nor/>
                        </m:rPr>
                        <a:rPr lang="es-CO" sz="900" i="1">
                          <a:latin typeface="Cambria Math" panose="02040503050406030204" pitchFamily="18" charset="0"/>
                          <a:ea typeface="Cambria Math" panose="02040503050406030204" pitchFamily="18" charset="0"/>
                          <a:cs typeface="Arial" panose="020B0604020202020204" pitchFamily="34" charset="0"/>
                        </a:rPr>
                        <m:t>mero</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de</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planes</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de</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mejoramiento</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con</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hallazgos</m:t>
                      </m:r>
                    </m:num>
                    <m:den>
                      <m:r>
                        <m:rPr>
                          <m:nor/>
                        </m:rPr>
                        <a:rPr lang="es-CO" sz="900" b="0" i="1">
                          <a:latin typeface="Cambria Math" panose="02040503050406030204" pitchFamily="18" charset="0"/>
                          <a:ea typeface="Cambria Math" panose="02040503050406030204" pitchFamily="18" charset="0"/>
                          <a:cs typeface="Arial" panose="020B0604020202020204" pitchFamily="34" charset="0"/>
                        </a:rPr>
                        <m:t>N</m:t>
                      </m:r>
                      <m:r>
                        <m:rPr>
                          <m:nor/>
                        </m:rPr>
                        <a:rPr lang="es-CO" sz="900" i="1">
                          <a:latin typeface="Cambria Math" panose="02040503050406030204" pitchFamily="18" charset="0"/>
                          <a:ea typeface="Cambria Math" panose="02040503050406030204" pitchFamily="18" charset="0"/>
                          <a:cs typeface="Arial" panose="020B0604020202020204" pitchFamily="34" charset="0"/>
                        </a:rPr>
                        <m:t>ú</m:t>
                      </m:r>
                      <m:r>
                        <m:rPr>
                          <m:nor/>
                        </m:rPr>
                        <a:rPr lang="es-CO" sz="900" i="1">
                          <a:latin typeface="Cambria Math" panose="02040503050406030204" pitchFamily="18" charset="0"/>
                          <a:ea typeface="Cambria Math" panose="02040503050406030204" pitchFamily="18" charset="0"/>
                          <a:cs typeface="Arial" panose="020B0604020202020204" pitchFamily="34" charset="0"/>
                        </a:rPr>
                        <m:t>mero</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de</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seguimientos</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a</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planes</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de</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mejoramiento</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con</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r>
                        <m:rPr>
                          <m:nor/>
                        </m:rPr>
                        <a:rPr lang="es-CO" sz="900" i="1">
                          <a:latin typeface="Cambria Math" panose="02040503050406030204" pitchFamily="18" charset="0"/>
                          <a:ea typeface="Cambria Math" panose="02040503050406030204" pitchFamily="18" charset="0"/>
                          <a:cs typeface="Arial" panose="020B0604020202020204" pitchFamily="34" charset="0"/>
                        </a:rPr>
                        <m:t>hallazgos</m:t>
                      </m:r>
                      <m:r>
                        <m:rPr>
                          <m:nor/>
                        </m:rPr>
                        <a:rPr lang="es-CO" sz="900" i="1">
                          <a:latin typeface="Cambria Math" panose="02040503050406030204" pitchFamily="18" charset="0"/>
                          <a:ea typeface="Cambria Math" panose="02040503050406030204" pitchFamily="18" charset="0"/>
                          <a:cs typeface="Arial" panose="020B0604020202020204" pitchFamily="34" charset="0"/>
                        </a:rPr>
                        <m:t> </m:t>
                      </m:r>
                    </m:den>
                  </m:f>
                </m:oMath>
              </a14:m>
              <a:r>
                <a:rPr lang="es-CO" sz="900" i="1">
                  <a:solidFill>
                    <a:schemeClr val="tx1"/>
                  </a:solidFill>
                  <a:effectLst/>
                  <a:latin typeface="Cambria Math" panose="02040503050406030204" pitchFamily="18" charset="0"/>
                  <a:ea typeface="Cambria Math" panose="02040503050406030204" pitchFamily="18" charset="0"/>
                  <a:cs typeface="Arial" panose="020B0604020202020204" pitchFamily="34" charset="0"/>
                </a:rPr>
                <a:t> x100</a:t>
              </a:r>
              <a:endParaRPr lang="es-CO" sz="900" i="1">
                <a:latin typeface="Cambria Math" panose="02040503050406030204" pitchFamily="18" charset="0"/>
                <a:ea typeface="Cambria Math" panose="02040503050406030204" pitchFamily="18" charset="0"/>
                <a:cs typeface="Arial" panose="020B0604020202020204" pitchFamily="34" charset="0"/>
              </a:endParaRPr>
            </a:p>
          </xdr:txBody>
        </xdr:sp>
      </mc:Choice>
      <mc:Fallback xmlns="">
        <xdr:sp macro="" textlink="">
          <xdr:nvSpPr>
            <xdr:cNvPr id="26" name="CuadroTexto 25">
              <a:extLst>
                <a:ext uri="{FF2B5EF4-FFF2-40B4-BE49-F238E27FC236}">
                  <a16:creationId xmlns:a16="http://schemas.microsoft.com/office/drawing/2014/main" id="{B1D31E4A-8F3E-4CF8-9B50-DAA22463F8DA}"/>
                </a:ext>
              </a:extLst>
            </xdr:cNvPr>
            <xdr:cNvSpPr txBox="1"/>
          </xdr:nvSpPr>
          <xdr:spPr>
            <a:xfrm>
              <a:off x="15104994" y="34608052"/>
              <a:ext cx="3509359" cy="252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900" i="0">
                  <a:latin typeface="Cambria Math" panose="02040503050406030204" pitchFamily="18" charset="0"/>
                  <a:ea typeface="Cambria Math" panose="02040503050406030204" pitchFamily="18" charset="0"/>
                  <a:cs typeface="Arial" panose="020B0604020202020204" pitchFamily="34" charset="0"/>
                </a:rPr>
                <a:t>"Número de planes de mejoramiento con hallazgos" /</a:t>
              </a:r>
              <a:r>
                <a:rPr lang="es-CO" sz="900" b="0" i="0">
                  <a:latin typeface="Cambria Math" panose="02040503050406030204" pitchFamily="18" charset="0"/>
                  <a:ea typeface="Cambria Math" panose="02040503050406030204" pitchFamily="18" charset="0"/>
                  <a:cs typeface="Arial" panose="020B0604020202020204" pitchFamily="34" charset="0"/>
                </a:rPr>
                <a:t>"N</a:t>
              </a:r>
              <a:r>
                <a:rPr lang="es-CO" sz="900" i="0">
                  <a:latin typeface="Cambria Math" panose="02040503050406030204" pitchFamily="18" charset="0"/>
                  <a:ea typeface="Cambria Math" panose="02040503050406030204" pitchFamily="18" charset="0"/>
                  <a:cs typeface="Arial" panose="020B0604020202020204" pitchFamily="34" charset="0"/>
                </a:rPr>
                <a:t>úmero de seguimientos a planes de mejoramiento con hallazgos " </a:t>
              </a:r>
              <a:r>
                <a:rPr lang="es-CO" sz="900" i="1">
                  <a:solidFill>
                    <a:schemeClr val="tx1"/>
                  </a:solidFill>
                  <a:effectLst/>
                  <a:latin typeface="Cambria Math" panose="02040503050406030204" pitchFamily="18" charset="0"/>
                  <a:ea typeface="Cambria Math" panose="02040503050406030204" pitchFamily="18" charset="0"/>
                  <a:cs typeface="Arial" panose="020B0604020202020204" pitchFamily="34" charset="0"/>
                </a:rPr>
                <a:t> x100</a:t>
              </a:r>
              <a:endParaRPr lang="es-CO" sz="900" i="1">
                <a:latin typeface="Cambria Math" panose="02040503050406030204" pitchFamily="18" charset="0"/>
                <a:ea typeface="Cambria Math" panose="02040503050406030204" pitchFamily="18" charset="0"/>
                <a:cs typeface="Arial" panose="020B0604020202020204" pitchFamily="34" charset="0"/>
              </a:endParaRPr>
            </a:p>
          </xdr:txBody>
        </xdr:sp>
      </mc:Fallback>
    </mc:AlternateContent>
    <xdr:clientData/>
  </xdr:twoCellAnchor>
  <xdr:twoCellAnchor>
    <xdr:from>
      <xdr:col>9</xdr:col>
      <xdr:colOff>212573</xdr:colOff>
      <xdr:row>11</xdr:row>
      <xdr:rowOff>338667</xdr:rowOff>
    </xdr:from>
    <xdr:to>
      <xdr:col>9</xdr:col>
      <xdr:colOff>4839002</xdr:colOff>
      <xdr:row>11</xdr:row>
      <xdr:rowOff>1059845</xdr:rowOff>
    </xdr:to>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000-000023000000}"/>
                </a:ext>
                <a:ext uri="{147F2762-F138-4A5C-976F-8EAC2B608ADB}">
                  <a16:predDERef xmlns:a16="http://schemas.microsoft.com/office/drawing/2014/main" pred="{B1D31E4A-8F3E-4CF8-9B50-DAA22463F8DA}"/>
                </a:ext>
              </a:extLst>
            </xdr:cNvPr>
            <xdr:cNvSpPr txBox="1"/>
          </xdr:nvSpPr>
          <xdr:spPr>
            <a:xfrm>
              <a:off x="14538173" y="13816542"/>
              <a:ext cx="4626429"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i="1">
                            <a:solidFill>
                              <a:schemeClr val="tx1"/>
                            </a:solidFill>
                            <a:effectLst/>
                            <a:latin typeface="Cambria Math" panose="02040503050406030204" pitchFamily="18" charset="0"/>
                            <a:ea typeface="+mn-ea"/>
                            <a:cs typeface="+mn-cs"/>
                          </a:rPr>
                        </m:ctrlPr>
                      </m:fPr>
                      <m:num>
                        <m:r>
                          <a:rPr lang="es-CO" sz="1100" b="0" i="1">
                            <a:solidFill>
                              <a:schemeClr val="tx1"/>
                            </a:solidFill>
                            <a:effectLst/>
                            <a:latin typeface="Cambria Math" panose="02040503050406030204" pitchFamily="18" charset="0"/>
                            <a:ea typeface="+mn-ea"/>
                            <a:cs typeface="+mn-cs"/>
                          </a:rPr>
                          <m:t>𝑁</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𝑡𝑜𝑡𝑎𝑙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𝑏𝑎𝑐𝑘𝑢𝑝</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𝑟𝑒𝑎𝑙𝑖𝑧𝑎𝑑𝑜𝑠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𝑎</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𝑙𝑜𝑠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𝑠𝑖𝑠𝑡𝑒𝑚𝑎𝑠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𝑖𝑛𝑓𝑜𝑟𝑚𝑎𝑐𝑖</m:t>
                        </m:r>
                        <m:r>
                          <a:rPr lang="es-CO" sz="1100" b="0" i="1">
                            <a:solidFill>
                              <a:schemeClr val="tx1"/>
                            </a:solidFill>
                            <a:effectLst/>
                            <a:latin typeface="Cambria Math" panose="02040503050406030204" pitchFamily="18" charset="0"/>
                            <a:ea typeface="+mn-ea"/>
                            <a:cs typeface="+mn-cs"/>
                          </a:rPr>
                          <m:t>ó</m:t>
                        </m:r>
                        <m:r>
                          <a:rPr lang="es-CO" sz="1100" b="0" i="1">
                            <a:solidFill>
                              <a:schemeClr val="tx1"/>
                            </a:solidFill>
                            <a:effectLst/>
                            <a:latin typeface="Cambria Math" panose="02040503050406030204" pitchFamily="18" charset="0"/>
                            <a:ea typeface="+mn-ea"/>
                            <a:cs typeface="+mn-cs"/>
                          </a:rPr>
                          <m:t>𝑛</m:t>
                        </m:r>
                      </m:num>
                      <m:den>
                        <m:eqArr>
                          <m:eqArrPr>
                            <m:ctrlPr>
                              <a:rPr lang="es-CO" sz="1100" i="1">
                                <a:solidFill>
                                  <a:schemeClr val="tx1"/>
                                </a:solidFill>
                                <a:effectLst/>
                                <a:latin typeface="Cambria Math" panose="02040503050406030204" pitchFamily="18" charset="0"/>
                                <a:ea typeface="+mn-ea"/>
                                <a:cs typeface="+mn-cs"/>
                              </a:rPr>
                            </m:ctrlPr>
                          </m:eqArrPr>
                          <m:e>
                            <m:r>
                              <a:rPr lang="es-CO" sz="1100" i="1">
                                <a:solidFill>
                                  <a:schemeClr val="tx1"/>
                                </a:solidFill>
                                <a:effectLst/>
                                <a:latin typeface="Cambria Math" panose="02040503050406030204" pitchFamily="18" charset="0"/>
                                <a:ea typeface="+mn-ea"/>
                                <a:cs typeface="+mn-cs"/>
                              </a:rPr>
                              <m:t> </m:t>
                            </m:r>
                          </m:e>
                          <m:e>
                            <m:r>
                              <a:rPr lang="es-CO" sz="1100" i="1">
                                <a:solidFill>
                                  <a:schemeClr val="tx1"/>
                                </a:solidFill>
                                <a:effectLst/>
                                <a:latin typeface="Cambria Math" panose="02040503050406030204" pitchFamily="18" charset="0"/>
                                <a:ea typeface="+mn-ea"/>
                                <a:cs typeface="+mn-cs"/>
                              </a:rPr>
                              <m:t> </m:t>
                            </m:r>
                          </m:e>
                        </m:eqArr>
                        <m:r>
                          <a:rPr lang="es-CO" sz="1100" b="0" i="1">
                            <a:solidFill>
                              <a:schemeClr val="tx1"/>
                            </a:solidFill>
                            <a:effectLst/>
                            <a:latin typeface="Cambria Math" panose="02040503050406030204" pitchFamily="18" charset="0"/>
                            <a:ea typeface="+mn-ea"/>
                            <a:cs typeface="+mn-cs"/>
                          </a:rPr>
                          <m:t>𝑁</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𝑏𝑎𝑐𝑘𝑢𝑝</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𝑝𝑙𝑎𝑛𝑒𝑎𝑑𝑜𝑠</m:t>
                        </m:r>
                      </m:den>
                    </m:f>
                    <m:r>
                      <a:rPr lang="es-CO" sz="1100" i="1">
                        <a:solidFill>
                          <a:schemeClr val="tx1"/>
                        </a:solidFill>
                        <a:effectLst/>
                        <a:latin typeface="Cambria Math" panose="02040503050406030204" pitchFamily="18" charset="0"/>
                        <a:ea typeface="+mn-ea"/>
                        <a:cs typeface="+mn-cs"/>
                      </a:rPr>
                      <m:t> </m:t>
                    </m:r>
                    <m:r>
                      <a:rPr lang="es-CO" sz="1100" i="1">
                        <a:solidFill>
                          <a:schemeClr val="tx1"/>
                        </a:solidFill>
                        <a:effectLst/>
                        <a:latin typeface="Cambria Math" panose="02040503050406030204" pitchFamily="18" charset="0"/>
                        <a:ea typeface="+mn-ea"/>
                        <a:cs typeface="+mn-cs"/>
                      </a:rPr>
                      <m:t>𝑋</m:t>
                    </m:r>
                    <m:r>
                      <a:rPr lang="es-CO" sz="1100" i="1">
                        <a:solidFill>
                          <a:schemeClr val="tx1"/>
                        </a:solidFill>
                        <a:effectLst/>
                        <a:latin typeface="Cambria Math" panose="02040503050406030204" pitchFamily="18" charset="0"/>
                        <a:ea typeface="+mn-ea"/>
                        <a:cs typeface="+mn-cs"/>
                      </a:rPr>
                      <m:t> 100</m:t>
                    </m:r>
                  </m:oMath>
                </m:oMathPara>
              </a14:m>
              <a:endParaRPr lang="es-CO" sz="1100">
                <a:latin typeface="+mj-lt"/>
                <a:cs typeface="Arial" panose="020B0604020202020204" pitchFamily="34" charset="0"/>
              </a:endParaRPr>
            </a:p>
          </xdr:txBody>
        </xdr:sp>
      </mc:Choice>
      <mc:Fallback xmlns="">
        <xdr:sp macro="" textlink="">
          <xdr:nvSpPr>
            <xdr:cNvPr id="35" name="CuadroTexto 34">
              <a:extLst>
                <a:ext uri="{FF2B5EF4-FFF2-40B4-BE49-F238E27FC236}">
                  <a16:creationId xmlns:a16="http://schemas.microsoft.com/office/drawing/2014/main" id="{5AA2700B-E8E7-4097-B13A-7B942A5749FE}"/>
                </a:ext>
                <a:ext uri="{147F2762-F138-4A5C-976F-8EAC2B608ADB}">
                  <a16:predDERef xmlns:a16="http://schemas.microsoft.com/office/drawing/2014/main" pred="{B1D31E4A-8F3E-4CF8-9B50-DAA22463F8DA}"/>
                </a:ext>
              </a:extLst>
            </xdr:cNvPr>
            <xdr:cNvSpPr txBox="1"/>
          </xdr:nvSpPr>
          <xdr:spPr>
            <a:xfrm>
              <a:off x="14538173" y="13816542"/>
              <a:ext cx="4626429"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10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panose="02040503050406030204" pitchFamily="18" charset="0"/>
                  <a:ea typeface="+mn-ea"/>
                  <a:cs typeface="+mn-cs"/>
                </a:rPr>
                <a:t>𝑁# 𝑡𝑜𝑡𝑎𝑙 𝑑𝑒 𝑏𝑎𝑐𝑘𝑢𝑝 𝑟𝑒𝑎𝑙𝑖𝑧𝑎𝑑𝑜𝑠 𝑎 𝑙𝑜𝑠 𝑠𝑖𝑠𝑡𝑒𝑚𝑎𝑠 𝑑𝑒 𝑖𝑛𝑓𝑜𝑟𝑚𝑎𝑐𝑖ó𝑛)/(█(</a:t>
              </a:r>
              <a:r>
                <a:rPr lang="es-CO" sz="1100" i="0">
                  <a:solidFill>
                    <a:schemeClr val="tx1"/>
                  </a:solidFill>
                  <a:effectLst/>
                  <a:latin typeface="Cambria Math" panose="02040503050406030204" pitchFamily="18" charset="0"/>
                  <a:ea typeface="+mn-ea"/>
                  <a:cs typeface="+mn-cs"/>
                </a:rPr>
                <a:t> @ )</a:t>
              </a:r>
              <a:r>
                <a:rPr lang="es-CO" sz="1100" b="0" i="0">
                  <a:solidFill>
                    <a:schemeClr val="tx1"/>
                  </a:solidFill>
                  <a:effectLst/>
                  <a:latin typeface="Cambria Math" panose="02040503050406030204" pitchFamily="18" charset="0"/>
                  <a:ea typeface="+mn-ea"/>
                  <a:cs typeface="+mn-cs"/>
                </a:rPr>
                <a:t>𝑁# 𝑑𝑒 𝑏𝑎𝑐𝑘𝑢𝑝 𝑝𝑙𝑎𝑛𝑒𝑎𝑑𝑜𝑠) </a:t>
              </a:r>
              <a:r>
                <a:rPr lang="es-CO" sz="1100" i="0">
                  <a:solidFill>
                    <a:schemeClr val="tx1"/>
                  </a:solidFill>
                  <a:effectLst/>
                  <a:latin typeface="Cambria Math" panose="02040503050406030204" pitchFamily="18" charset="0"/>
                  <a:ea typeface="+mn-ea"/>
                  <a:cs typeface="+mn-cs"/>
                </a:rPr>
                <a:t> 𝑋 100</a:t>
              </a:r>
              <a:endParaRPr lang="es-CO" sz="1100">
                <a:latin typeface="+mj-lt"/>
                <a:cs typeface="Arial" panose="020B0604020202020204" pitchFamily="34" charset="0"/>
              </a:endParaRPr>
            </a:p>
          </xdr:txBody>
        </xdr:sp>
      </mc:Fallback>
    </mc:AlternateContent>
    <xdr:clientData/>
  </xdr:twoCellAnchor>
  <xdr:twoCellAnchor>
    <xdr:from>
      <xdr:col>9</xdr:col>
      <xdr:colOff>776863</xdr:colOff>
      <xdr:row>10</xdr:row>
      <xdr:rowOff>443487</xdr:rowOff>
    </xdr:from>
    <xdr:to>
      <xdr:col>9</xdr:col>
      <xdr:colOff>4360333</xdr:colOff>
      <xdr:row>10</xdr:row>
      <xdr:rowOff>976888</xdr:rowOff>
    </xdr:to>
    <mc:AlternateContent xmlns:mc="http://schemas.openxmlformats.org/markup-compatibility/2006" xmlns:a14="http://schemas.microsoft.com/office/drawing/2010/main">
      <mc:Choice Requires="a14">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5117280" y="10793987"/>
              <a:ext cx="3583470" cy="533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O" sz="1050" i="1">
                          <a:latin typeface="Cambria Math" panose="02040503050406030204" pitchFamily="18" charset="0"/>
                        </a:rPr>
                      </m:ctrlPr>
                    </m:fPr>
                    <m:num>
                      <m:eqArr>
                        <m:eqArrPr>
                          <m:ctrlPr>
                            <a:rPr lang="es-CO" sz="1050" i="1">
                              <a:latin typeface="Cambria Math" panose="02040503050406030204" pitchFamily="18" charset="0"/>
                            </a:rPr>
                          </m:ctrlPr>
                        </m:eqArrPr>
                        <m:e>
                          <m:r>
                            <a:rPr lang="es-CO" sz="1050" i="1">
                              <a:latin typeface="Cambria Math" panose="02040503050406030204" pitchFamily="18" charset="0"/>
                            </a:rPr>
                            <m:t>𝑁</m:t>
                          </m:r>
                          <m:r>
                            <a:rPr lang="es-CO" sz="1050" i="1">
                              <a:latin typeface="Cambria Math" panose="02040503050406030204" pitchFamily="18" charset="0"/>
                            </a:rPr>
                            <m:t>ú</m:t>
                          </m:r>
                          <m:r>
                            <a:rPr lang="es-CO" sz="1050" i="1">
                              <a:latin typeface="Cambria Math" panose="02040503050406030204" pitchFamily="18" charset="0"/>
                            </a:rPr>
                            <m:t>𝑚𝑒𝑟𝑜</m:t>
                          </m:r>
                          <m:r>
                            <a:rPr lang="es-CO" sz="1050" i="1">
                              <a:latin typeface="Cambria Math" panose="02040503050406030204" pitchFamily="18" charset="0"/>
                            </a:rPr>
                            <m:t> </m:t>
                          </m:r>
                          <m:r>
                            <a:rPr lang="es-CO" sz="1050" i="1">
                              <a:latin typeface="Cambria Math" panose="02040503050406030204" pitchFamily="18" charset="0"/>
                            </a:rPr>
                            <m:t>𝑑𝑒</m:t>
                          </m:r>
                          <m:r>
                            <a:rPr lang="es-CO" sz="1050" i="1">
                              <a:latin typeface="Cambria Math" panose="02040503050406030204" pitchFamily="18" charset="0"/>
                            </a:rPr>
                            <m:t> </m:t>
                          </m:r>
                          <m:r>
                            <a:rPr lang="es-CO" sz="1050" i="1">
                              <a:latin typeface="Cambria Math" panose="02040503050406030204" pitchFamily="18" charset="0"/>
                            </a:rPr>
                            <m:t>𝑖𝑛𝑐𝑖𝑑𝑒𝑛𝑡𝑒𝑠</m:t>
                          </m:r>
                          <m:r>
                            <a:rPr lang="es-CO" sz="1050" i="1">
                              <a:latin typeface="Cambria Math" panose="02040503050406030204" pitchFamily="18" charset="0"/>
                            </a:rPr>
                            <m:t> </m:t>
                          </m:r>
                          <m:r>
                            <a:rPr lang="es-CO" sz="1050" i="1">
                              <a:latin typeface="Cambria Math" panose="02040503050406030204" pitchFamily="18" charset="0"/>
                            </a:rPr>
                            <m:t>𝑑𝑒</m:t>
                          </m:r>
                          <m:r>
                            <a:rPr lang="es-CO" sz="1050" i="1">
                              <a:latin typeface="Cambria Math" panose="02040503050406030204" pitchFamily="18" charset="0"/>
                            </a:rPr>
                            <m:t> </m:t>
                          </m:r>
                          <m:r>
                            <m:rPr>
                              <m:sty m:val="p"/>
                            </m:rPr>
                            <a:rPr lang="es-CO" sz="1050" i="0">
                              <a:latin typeface="Cambria Math" panose="02040503050406030204" pitchFamily="18" charset="0"/>
                            </a:rPr>
                            <m:t>servicios</m:t>
                          </m:r>
                          <m:r>
                            <a:rPr lang="es-CO" sz="1050" i="1">
                              <a:latin typeface="Cambria Math" panose="02040503050406030204" pitchFamily="18" charset="0"/>
                            </a:rPr>
                            <m:t> </m:t>
                          </m:r>
                          <m:r>
                            <a:rPr lang="es-CO" sz="1050" i="1">
                              <a:latin typeface="Cambria Math" panose="02040503050406030204" pitchFamily="18" charset="0"/>
                            </a:rPr>
                            <m:t>𝑡𝑒𝑐𝑛𝑜𝑙</m:t>
                          </m:r>
                          <m:r>
                            <a:rPr lang="es-CO" sz="1050" i="1">
                              <a:latin typeface="Cambria Math" panose="02040503050406030204" pitchFamily="18" charset="0"/>
                            </a:rPr>
                            <m:t>ó</m:t>
                          </m:r>
                          <m:r>
                            <a:rPr lang="es-CO" sz="1050" i="1">
                              <a:latin typeface="Cambria Math" panose="02040503050406030204" pitchFamily="18" charset="0"/>
                            </a:rPr>
                            <m:t>𝑔𝑖𝑐𝑜𝑠</m:t>
                          </m:r>
                          <m:r>
                            <a:rPr lang="es-CO" sz="1050" i="1">
                              <a:latin typeface="Cambria Math" panose="02040503050406030204" pitchFamily="18" charset="0"/>
                            </a:rPr>
                            <m:t> </m:t>
                          </m:r>
                          <m:r>
                            <a:rPr lang="es-CO" sz="1050" i="1">
                              <a:latin typeface="Cambria Math" panose="02040503050406030204" pitchFamily="18" charset="0"/>
                            </a:rPr>
                            <m:t>𝑎𝑡𝑒𝑛𝑑𝑖𝑑𝑜𝑠</m:t>
                          </m:r>
                          <m:r>
                            <a:rPr lang="es-CO" sz="1050" i="1">
                              <a:latin typeface="Cambria Math" panose="02040503050406030204" pitchFamily="18" charset="0"/>
                            </a:rPr>
                            <m:t> </m:t>
                          </m:r>
                          <m:r>
                            <a:rPr lang="es-CO" sz="1050" i="1">
                              <a:latin typeface="Cambria Math" panose="02040503050406030204" pitchFamily="18" charset="0"/>
                            </a:rPr>
                            <m:t>𝑑𝑒𝑛𝑡𝑟𝑜</m:t>
                          </m:r>
                          <m:r>
                            <a:rPr lang="es-CO" sz="1050" i="1">
                              <a:latin typeface="Cambria Math" panose="02040503050406030204" pitchFamily="18" charset="0"/>
                            </a:rPr>
                            <m:t> </m:t>
                          </m:r>
                        </m:e>
                        <m:e>
                          <m:r>
                            <a:rPr lang="es-CO" sz="1050" i="1">
                              <a:latin typeface="Cambria Math" panose="02040503050406030204" pitchFamily="18" charset="0"/>
                            </a:rPr>
                            <m:t>𝑑𝑒</m:t>
                          </m:r>
                          <m:r>
                            <a:rPr lang="es-CO" sz="1050" i="1">
                              <a:latin typeface="Cambria Math" panose="02040503050406030204" pitchFamily="18" charset="0"/>
                            </a:rPr>
                            <m:t> </m:t>
                          </m:r>
                          <m:r>
                            <a:rPr lang="es-CO" sz="1050" i="1">
                              <a:latin typeface="Cambria Math" panose="02040503050406030204" pitchFamily="18" charset="0"/>
                            </a:rPr>
                            <m:t>𝑙𝑜𝑠</m:t>
                          </m:r>
                          <m:r>
                            <a:rPr lang="es-CO" sz="1050" i="1">
                              <a:latin typeface="Cambria Math" panose="02040503050406030204" pitchFamily="18" charset="0"/>
                            </a:rPr>
                            <m:t> </m:t>
                          </m:r>
                          <m:r>
                            <a:rPr lang="es-CO" sz="1050" i="1">
                              <a:latin typeface="Cambria Math" panose="02040503050406030204" pitchFamily="18" charset="0"/>
                            </a:rPr>
                            <m:t>𝑡𝑖𝑒𝑚𝑝𝑜𝑠</m:t>
                          </m:r>
                          <m:r>
                            <a:rPr lang="es-CO" sz="1050" i="1">
                              <a:latin typeface="Cambria Math" panose="02040503050406030204" pitchFamily="18" charset="0"/>
                            </a:rPr>
                            <m:t> </m:t>
                          </m:r>
                          <m:r>
                            <a:rPr lang="es-CO" sz="1050" i="1">
                              <a:latin typeface="Cambria Math" panose="02040503050406030204" pitchFamily="18" charset="0"/>
                            </a:rPr>
                            <m:t>𝑒𝑠𝑡𝑎𝑏𝑙𝑒𝑐𝑖𝑑𝑜𝑠</m:t>
                          </m:r>
                          <m:r>
                            <a:rPr lang="es-CO" sz="1050" i="1">
                              <a:latin typeface="Cambria Math" panose="02040503050406030204" pitchFamily="18" charset="0"/>
                            </a:rPr>
                            <m:t> </m:t>
                          </m:r>
                          <m:r>
                            <a:rPr lang="es-CO" sz="1050" i="1">
                              <a:latin typeface="Cambria Math" panose="02040503050406030204" pitchFamily="18" charset="0"/>
                            </a:rPr>
                            <m:t>𝑒𝑛</m:t>
                          </m:r>
                          <m:r>
                            <a:rPr lang="es-CO" sz="1050" i="1">
                              <a:latin typeface="Cambria Math" panose="02040503050406030204" pitchFamily="18" charset="0"/>
                            </a:rPr>
                            <m:t> </m:t>
                          </m:r>
                          <m:r>
                            <a:rPr lang="es-CO" sz="1050" i="1">
                              <a:latin typeface="Cambria Math" panose="02040503050406030204" pitchFamily="18" charset="0"/>
                            </a:rPr>
                            <m:t>𝑙𝑜𝑠</m:t>
                          </m:r>
                          <m:r>
                            <a:rPr lang="es-CO" sz="1050" i="1">
                              <a:latin typeface="Cambria Math" panose="02040503050406030204" pitchFamily="18" charset="0"/>
                            </a:rPr>
                            <m:t> </m:t>
                          </m:r>
                          <m:r>
                            <a:rPr lang="es-CO" sz="1050" i="1">
                              <a:latin typeface="Cambria Math" panose="02040503050406030204" pitchFamily="18" charset="0"/>
                            </a:rPr>
                            <m:t>𝑎𝑐𝑢𝑒𝑟𝑑𝑜𝑠</m:t>
                          </m:r>
                          <m:r>
                            <a:rPr lang="es-CO" sz="1050" i="1">
                              <a:latin typeface="Cambria Math" panose="02040503050406030204" pitchFamily="18" charset="0"/>
                            </a:rPr>
                            <m:t> </m:t>
                          </m:r>
                          <m:r>
                            <a:rPr lang="es-CO" sz="1050" i="1">
                              <a:latin typeface="Cambria Math" panose="02040503050406030204" pitchFamily="18" charset="0"/>
                            </a:rPr>
                            <m:t>𝑑𝑒</m:t>
                          </m:r>
                          <m:r>
                            <a:rPr lang="es-CO" sz="1050" i="1">
                              <a:latin typeface="Cambria Math" panose="02040503050406030204" pitchFamily="18" charset="0"/>
                            </a:rPr>
                            <m:t> </m:t>
                          </m:r>
                          <m:r>
                            <a:rPr lang="es-CO" sz="1050" i="1">
                              <a:latin typeface="Cambria Math" panose="02040503050406030204" pitchFamily="18" charset="0"/>
                            </a:rPr>
                            <m:t>𝑛𝑖𝑣𝑒𝑙</m:t>
                          </m:r>
                          <m:r>
                            <a:rPr lang="es-CO" sz="1050" i="1">
                              <a:latin typeface="Cambria Math" panose="02040503050406030204" pitchFamily="18" charset="0"/>
                            </a:rPr>
                            <m:t> </m:t>
                          </m:r>
                          <m:r>
                            <a:rPr lang="es-CO" sz="1050" i="1">
                              <a:latin typeface="Cambria Math" panose="02040503050406030204" pitchFamily="18" charset="0"/>
                            </a:rPr>
                            <m:t>𝑑𝑒</m:t>
                          </m:r>
                          <m:r>
                            <a:rPr lang="es-CO" sz="1050" i="1">
                              <a:latin typeface="Cambria Math" panose="02040503050406030204" pitchFamily="18" charset="0"/>
                            </a:rPr>
                            <m:t> </m:t>
                          </m:r>
                          <m:r>
                            <a:rPr lang="es-CO" sz="1050" i="1">
                              <a:latin typeface="Cambria Math" panose="02040503050406030204" pitchFamily="18" charset="0"/>
                            </a:rPr>
                            <m:t>𝑠𝑒𝑟𝑣𝑖𝑐𝑖𝑜𝑠</m:t>
                          </m:r>
                        </m:e>
                      </m:eqArr>
                    </m:num>
                    <m:den>
                      <m:eqArr>
                        <m:eqArrPr>
                          <m:ctrlPr>
                            <a:rPr lang="es-CO" sz="1050" i="1">
                              <a:latin typeface="Cambria Math" panose="02040503050406030204" pitchFamily="18" charset="0"/>
                            </a:rPr>
                          </m:ctrlPr>
                        </m:eqArrPr>
                        <m:e>
                          <m:r>
                            <a:rPr lang="es-CO" sz="1050" i="1">
                              <a:latin typeface="Cambria Math" panose="02040503050406030204" pitchFamily="18" charset="0"/>
                            </a:rPr>
                            <m:t>𝑇𝑜𝑡𝑎𝑙</m:t>
                          </m:r>
                          <m:r>
                            <a:rPr lang="es-CO" sz="1050" i="1">
                              <a:latin typeface="Cambria Math" panose="02040503050406030204" pitchFamily="18" charset="0"/>
                            </a:rPr>
                            <m:t> </m:t>
                          </m:r>
                          <m:r>
                            <a:rPr lang="es-CO" sz="1050" i="1">
                              <a:latin typeface="Cambria Math" panose="02040503050406030204" pitchFamily="18" charset="0"/>
                            </a:rPr>
                            <m:t>𝑖𝑛𝑐𝑖𝑑𝑒𝑛𝑡𝑒𝑠</m:t>
                          </m:r>
                          <m:r>
                            <a:rPr lang="es-CO" sz="1050" i="1">
                              <a:latin typeface="Cambria Math" panose="02040503050406030204" pitchFamily="18" charset="0"/>
                            </a:rPr>
                            <m:t> </m:t>
                          </m:r>
                          <m:r>
                            <a:rPr lang="es-CO" sz="1050" i="1">
                              <a:latin typeface="Cambria Math" panose="02040503050406030204" pitchFamily="18" charset="0"/>
                            </a:rPr>
                            <m:t>𝑑𝑒</m:t>
                          </m:r>
                          <m:r>
                            <a:rPr lang="es-CO" sz="1050" i="1">
                              <a:latin typeface="Cambria Math" panose="02040503050406030204" pitchFamily="18" charset="0"/>
                            </a:rPr>
                            <m:t> </m:t>
                          </m:r>
                          <m:r>
                            <a:rPr lang="es-CO" sz="1050" i="1">
                              <a:latin typeface="Cambria Math" panose="02040503050406030204" pitchFamily="18" charset="0"/>
                            </a:rPr>
                            <m:t>𝑠𝑒𝑟𝑣𝑖𝑐𝑖𝑜𝑠</m:t>
                          </m:r>
                          <m:r>
                            <a:rPr lang="es-CO" sz="1050" i="1">
                              <a:latin typeface="Cambria Math" panose="02040503050406030204" pitchFamily="18" charset="0"/>
                            </a:rPr>
                            <m:t> </m:t>
                          </m:r>
                          <m:r>
                            <a:rPr lang="es-CO" sz="1050" i="1">
                              <a:latin typeface="Cambria Math" panose="02040503050406030204" pitchFamily="18" charset="0"/>
                            </a:rPr>
                            <m:t>𝑡𝑒𝑐𝑛𝑜𝑙</m:t>
                          </m:r>
                          <m:r>
                            <a:rPr lang="es-CO" sz="1050" i="1">
                              <a:latin typeface="Cambria Math" panose="02040503050406030204" pitchFamily="18" charset="0"/>
                            </a:rPr>
                            <m:t>ó</m:t>
                          </m:r>
                          <m:r>
                            <m:rPr>
                              <m:sty m:val="p"/>
                            </m:rPr>
                            <a:rPr lang="es-CO" sz="1050" i="0">
                              <a:latin typeface="Cambria Math" panose="02040503050406030204" pitchFamily="18" charset="0"/>
                            </a:rPr>
                            <m:t>gicos</m:t>
                          </m:r>
                          <m:r>
                            <a:rPr lang="es-CO" sz="1050" i="1">
                              <a:latin typeface="Cambria Math" panose="02040503050406030204" pitchFamily="18" charset="0"/>
                            </a:rPr>
                            <m:t> </m:t>
                          </m:r>
                          <m:r>
                            <a:rPr lang="es-CO" sz="1050" i="1">
                              <a:latin typeface="Cambria Math" panose="02040503050406030204" pitchFamily="18" charset="0"/>
                            </a:rPr>
                            <m:t>𝑟𝑒𝑔𝑖𝑠𝑡𝑟𝑎𝑑𝑜𝑠</m:t>
                          </m:r>
                          <m:r>
                            <a:rPr lang="es-CO" sz="1050" i="1">
                              <a:latin typeface="Cambria Math" panose="02040503050406030204" pitchFamily="18" charset="0"/>
                            </a:rPr>
                            <m:t> </m:t>
                          </m:r>
                          <m:r>
                            <a:rPr lang="es-CO" sz="1050" i="1">
                              <a:latin typeface="Cambria Math" panose="02040503050406030204" pitchFamily="18" charset="0"/>
                            </a:rPr>
                            <m:t>𝑒𝑛</m:t>
                          </m:r>
                          <m:r>
                            <a:rPr lang="es-CO" sz="1050" i="1">
                              <a:latin typeface="Cambria Math" panose="02040503050406030204" pitchFamily="18" charset="0"/>
                            </a:rPr>
                            <m:t> </m:t>
                          </m:r>
                          <m:r>
                            <a:rPr lang="es-CO" sz="1050" i="1">
                              <a:latin typeface="Cambria Math" panose="02040503050406030204" pitchFamily="18" charset="0"/>
                            </a:rPr>
                            <m:t>𝑚𝑒𝑠𝑎</m:t>
                          </m:r>
                          <m:r>
                            <a:rPr lang="es-CO" sz="1050" i="1">
                              <a:latin typeface="Cambria Math" panose="02040503050406030204" pitchFamily="18" charset="0"/>
                            </a:rPr>
                            <m:t> </m:t>
                          </m:r>
                          <m:r>
                            <a:rPr lang="es-CO" sz="1050" i="1">
                              <a:latin typeface="Cambria Math" panose="02040503050406030204" pitchFamily="18" charset="0"/>
                            </a:rPr>
                            <m:t>𝑑𝑒</m:t>
                          </m:r>
                        </m:e>
                        <m:e>
                          <m:r>
                            <a:rPr lang="es-CO" sz="1050" i="1">
                              <a:latin typeface="Cambria Math" panose="02040503050406030204" pitchFamily="18" charset="0"/>
                            </a:rPr>
                            <m:t> </m:t>
                          </m:r>
                          <m:r>
                            <a:rPr lang="es-CO" sz="1050" i="1">
                              <a:latin typeface="Cambria Math" panose="02040503050406030204" pitchFamily="18" charset="0"/>
                            </a:rPr>
                            <m:t>𝑠𝑒𝑟𝑣𝑖𝑐𝑖𝑜</m:t>
                          </m:r>
                        </m:e>
                      </m:eqArr>
                    </m:den>
                  </m:f>
                </m:oMath>
              </a14:m>
              <a:r>
                <a:rPr lang="es-CO" sz="1400"/>
                <a:t>  </a:t>
              </a:r>
              <a:r>
                <a:rPr lang="es-CO" sz="1050">
                  <a:latin typeface="Cambria Math" panose="02040503050406030204" pitchFamily="18" charset="0"/>
                  <a:ea typeface="Cambria Math" panose="02040503050406030204" pitchFamily="18" charset="0"/>
                </a:rPr>
                <a:t>x100</a:t>
              </a:r>
              <a:endParaRPr lang="es-CO" sz="900">
                <a:latin typeface="Cambria Math" panose="02040503050406030204" pitchFamily="18" charset="0"/>
                <a:ea typeface="Cambria Math" panose="02040503050406030204" pitchFamily="18" charset="0"/>
              </a:endParaRPr>
            </a:p>
          </xdr:txBody>
        </xdr:sp>
      </mc:Choice>
      <mc:Fallback xmlns="">
        <xdr:sp macro="" textlink="">
          <xdr:nvSpPr>
            <xdr:cNvPr id="36" name="CuadroTexto 35">
              <a:extLst>
                <a:ext uri="{FF2B5EF4-FFF2-40B4-BE49-F238E27FC236}">
                  <a16:creationId xmlns:a16="http://schemas.microsoft.com/office/drawing/2014/main" id="{68A23ACE-6EE9-07F2-484B-BE2F278250E0}"/>
                </a:ext>
              </a:extLst>
            </xdr:cNvPr>
            <xdr:cNvSpPr txBox="1"/>
          </xdr:nvSpPr>
          <xdr:spPr>
            <a:xfrm>
              <a:off x="15117280" y="10793987"/>
              <a:ext cx="3583470" cy="533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050" i="0">
                  <a:latin typeface="Cambria Math" panose="02040503050406030204" pitchFamily="18" charset="0"/>
                </a:rPr>
                <a:t>█(𝑁ú𝑚𝑒𝑟𝑜 𝑑𝑒 𝑖𝑛𝑐𝑖𝑑𝑒𝑛𝑡𝑒𝑠 𝑑𝑒 servicios 𝑡𝑒𝑐𝑛𝑜𝑙ó𝑔𝑖𝑐𝑜𝑠 𝑎𝑡𝑒𝑛𝑑𝑖𝑑𝑜𝑠 𝑑𝑒𝑛𝑡𝑟𝑜 @𝑑𝑒 𝑙𝑜𝑠 𝑡𝑖𝑒𝑚𝑝𝑜𝑠 𝑒𝑠𝑡𝑎𝑏𝑙𝑒𝑐𝑖𝑑𝑜𝑠 𝑒𝑛 𝑙𝑜𝑠 𝑎𝑐𝑢𝑒𝑟𝑑𝑜𝑠 𝑑𝑒 𝑛𝑖𝑣𝑒𝑙 𝑑𝑒 𝑠𝑒𝑟𝑣𝑖𝑐𝑖𝑜𝑠)/█(𝑇𝑜𝑡𝑎𝑙 𝑖𝑛𝑐𝑖𝑑𝑒𝑛𝑡𝑒𝑠 𝑑𝑒 𝑠𝑒𝑟𝑣𝑖𝑐𝑖𝑜𝑠 𝑡𝑒𝑐𝑛𝑜𝑙ógicos 𝑟𝑒𝑔𝑖𝑠𝑡𝑟𝑎𝑑𝑜𝑠 𝑒𝑛 𝑚𝑒𝑠𝑎 𝑑𝑒@ 𝑠𝑒𝑟𝑣𝑖𝑐𝑖𝑜)</a:t>
              </a:r>
              <a:r>
                <a:rPr lang="es-CO" sz="1400"/>
                <a:t>  </a:t>
              </a:r>
              <a:r>
                <a:rPr lang="es-CO" sz="1050">
                  <a:latin typeface="Cambria Math" panose="02040503050406030204" pitchFamily="18" charset="0"/>
                  <a:ea typeface="Cambria Math" panose="02040503050406030204" pitchFamily="18" charset="0"/>
                </a:rPr>
                <a:t>x100</a:t>
              </a:r>
              <a:endParaRPr lang="es-CO" sz="900">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732089</xdr:colOff>
      <xdr:row>15</xdr:row>
      <xdr:rowOff>543983</xdr:rowOff>
    </xdr:from>
    <xdr:to>
      <xdr:col>9</xdr:col>
      <xdr:colOff>4453053</xdr:colOff>
      <xdr:row>15</xdr:row>
      <xdr:rowOff>992188</xdr:rowOff>
    </xdr:to>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5789527" y="20959233"/>
              <a:ext cx="3720964" cy="44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O" sz="1050" i="1">
                          <a:latin typeface="Cambria Math" panose="02040503050406030204" pitchFamily="18" charset="0"/>
                          <a:ea typeface="Cambria Math" panose="02040503050406030204" pitchFamily="18" charset="0"/>
                        </a:rPr>
                      </m:ctrlPr>
                    </m:fPr>
                    <m:num>
                      <m:r>
                        <m:rPr>
                          <m:nor/>
                        </m:rPr>
                        <a:rPr lang="es-CO" sz="1050">
                          <a:latin typeface="Cambria Math" panose="02040503050406030204" pitchFamily="18" charset="0"/>
                          <a:ea typeface="Cambria Math" panose="02040503050406030204" pitchFamily="18" charset="0"/>
                        </a:rPr>
                        <m:t>𝐶𝑎𝑛𝑡𝑖𝑑𝑎𝑑</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𝑑𝑒</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𝑐𝑎𝑗𝑎𝑠</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y</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o</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legajos</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𝑑𝑒𝑠𝑐𝑟𝑖𝑡𝑜</m:t>
                      </m:r>
                      <m:r>
                        <a:rPr lang="es-CO" sz="1050" b="0" i="1">
                          <a:latin typeface="Cambria Math" panose="02040503050406030204" pitchFamily="18" charset="0"/>
                          <a:ea typeface="Cambria Math" panose="02040503050406030204" pitchFamily="18" charset="0"/>
                        </a:rPr>
                        <m:t>𝑠</m:t>
                      </m:r>
                    </m:num>
                    <m:den>
                      <m:r>
                        <m:rPr>
                          <m:nor/>
                        </m:rPr>
                        <a:rPr lang="es-CO" sz="1050">
                          <a:latin typeface="Cambria Math" panose="02040503050406030204" pitchFamily="18" charset="0"/>
                          <a:ea typeface="Cambria Math" panose="02040503050406030204" pitchFamily="18" charset="0"/>
                        </a:rPr>
                        <m:t>𝐶𝑎𝑛𝑡𝑖𝑑𝑎𝑑</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𝑑𝑒</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𝑐𝑎𝑗𝑎𝑠</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𝑜</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𝑙𝑒𝑔𝑎𝑗𝑜𝑠</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𝑝𝑙𝑎𝑛𝑒𝑎𝑑𝑜𝑠</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𝑝𝑜𝑟</m:t>
                      </m:r>
                      <m:r>
                        <m:rPr>
                          <m:nor/>
                        </m:rPr>
                        <a:rPr lang="es-CO" sz="1050">
                          <a:latin typeface="Cambria Math" panose="02040503050406030204" pitchFamily="18" charset="0"/>
                          <a:ea typeface="Cambria Math" panose="02040503050406030204" pitchFamily="18" charset="0"/>
                        </a:rPr>
                        <m:t> </m:t>
                      </m:r>
                      <m:r>
                        <m:rPr>
                          <m:nor/>
                        </m:rPr>
                        <a:rPr lang="es-CO" sz="1050">
                          <a:latin typeface="Cambria Math" panose="02040503050406030204" pitchFamily="18" charset="0"/>
                          <a:ea typeface="Cambria Math" panose="02040503050406030204" pitchFamily="18" charset="0"/>
                        </a:rPr>
                        <m:t>𝑑𝑒𝑠𝑐𝑟𝑖𝑏𝑖</m:t>
                      </m:r>
                      <m:r>
                        <a:rPr lang="es-CO" sz="1050" b="0" i="1">
                          <a:latin typeface="Cambria Math" panose="02040503050406030204" pitchFamily="18" charset="0"/>
                          <a:ea typeface="Cambria Math" panose="02040503050406030204" pitchFamily="18" charset="0"/>
                        </a:rPr>
                        <m:t>𝑟</m:t>
                      </m:r>
                    </m:den>
                  </m:f>
                </m:oMath>
              </a14:m>
              <a:r>
                <a:rPr lang="es-CO" sz="1050">
                  <a:latin typeface="Cambria Math" panose="02040503050406030204" pitchFamily="18" charset="0"/>
                  <a:ea typeface="Cambria Math" panose="02040503050406030204" pitchFamily="18" charset="0"/>
                </a:rPr>
                <a:t> x100</a:t>
              </a:r>
              <a:endParaRPr lang="es-CO" sz="900">
                <a:latin typeface="Cambria Math" panose="02040503050406030204" pitchFamily="18" charset="0"/>
                <a:ea typeface="Cambria Math" panose="02040503050406030204" pitchFamily="18" charset="0"/>
              </a:endParaRPr>
            </a:p>
          </xdr:txBody>
        </xdr:sp>
      </mc:Choice>
      <mc:Fallback xmlns="">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5789527" y="20959233"/>
              <a:ext cx="3720964" cy="44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050" i="0">
                  <a:latin typeface="Cambria Math" panose="02040503050406030204" pitchFamily="18" charset="0"/>
                  <a:ea typeface="Cambria Math" panose="02040503050406030204" pitchFamily="18" charset="0"/>
                </a:rPr>
                <a:t>("𝐶𝑎𝑛𝑡𝑖𝑑𝑎𝑑 𝑑𝑒 𝑐𝑎𝑗𝑎𝑠 y o legajos 𝑑𝑒𝑠𝑐𝑟𝑖𝑡𝑜</a:t>
              </a:r>
              <a:r>
                <a:rPr lang="es-CO" sz="1050" b="0" i="0">
                  <a:latin typeface="Cambria Math" panose="02040503050406030204" pitchFamily="18" charset="0"/>
                  <a:ea typeface="Cambria Math" panose="02040503050406030204" pitchFamily="18" charset="0"/>
                </a:rPr>
                <a:t>" 𝑠)/("</a:t>
              </a:r>
              <a:r>
                <a:rPr lang="es-CO" sz="1050" i="0">
                  <a:latin typeface="Cambria Math" panose="02040503050406030204" pitchFamily="18" charset="0"/>
                  <a:ea typeface="Cambria Math" panose="02040503050406030204" pitchFamily="18" charset="0"/>
                </a:rPr>
                <a:t>𝐶𝑎𝑛𝑡𝑖𝑑𝑎𝑑 𝑑𝑒 𝑐𝑎𝑗𝑎𝑠 𝑜 𝑙𝑒𝑔𝑎𝑗𝑜𝑠 𝑝𝑙𝑎𝑛𝑒𝑎𝑑𝑜𝑠 𝑝𝑜𝑟 𝑑𝑒𝑠𝑐𝑟𝑖𝑏𝑖</a:t>
              </a:r>
              <a:r>
                <a:rPr lang="es-CO" sz="1050" b="0" i="0">
                  <a:latin typeface="Cambria Math" panose="02040503050406030204" pitchFamily="18" charset="0"/>
                  <a:ea typeface="Cambria Math" panose="02040503050406030204" pitchFamily="18" charset="0"/>
                </a:rPr>
                <a:t>" 𝑟)</a:t>
              </a:r>
              <a:r>
                <a:rPr lang="es-CO" sz="1050">
                  <a:latin typeface="Cambria Math" panose="02040503050406030204" pitchFamily="18" charset="0"/>
                  <a:ea typeface="Cambria Math" panose="02040503050406030204" pitchFamily="18" charset="0"/>
                </a:rPr>
                <a:t> x100</a:t>
              </a:r>
              <a:endParaRPr lang="es-CO" sz="900">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779462</xdr:colOff>
      <xdr:row>16</xdr:row>
      <xdr:rowOff>619125</xdr:rowOff>
    </xdr:from>
    <xdr:to>
      <xdr:col>9</xdr:col>
      <xdr:colOff>4603907</xdr:colOff>
      <xdr:row>16</xdr:row>
      <xdr:rowOff>926710</xdr:rowOff>
    </xdr:to>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5836900" y="22598063"/>
              <a:ext cx="3824445" cy="307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indent="0"/>
              <a14:m>
                <m:oMath xmlns:m="http://schemas.openxmlformats.org/officeDocument/2006/math">
                  <m:f>
                    <m:fPr>
                      <m:ctrlPr>
                        <a:rPr lang="es-CO" sz="1100" i="1">
                          <a:solidFill>
                            <a:schemeClr val="tx1"/>
                          </a:solidFill>
                          <a:latin typeface="Cambria Math" panose="02040503050406030204" pitchFamily="18" charset="0"/>
                          <a:ea typeface="+mn-ea"/>
                          <a:cs typeface="+mn-cs"/>
                        </a:rPr>
                      </m:ctrlPr>
                    </m:fPr>
                    <m:num>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𝑑𝑒</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𝑓𝑜𝑙𝑖𝑜𝑠</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𝑖𝑛𝑡𝑒𝑟𝑣𝑒𝑛𝑖𝑑𝑜𝑠</m:t>
                      </m:r>
                      <m:r>
                        <m:rPr>
                          <m:nor/>
                        </m:rPr>
                        <a:rPr lang="es-CO" sz="1100" i="1">
                          <a:solidFill>
                            <a:schemeClr val="tx1"/>
                          </a:solidFill>
                          <a:latin typeface="Cambria Math" panose="02040503050406030204" pitchFamily="18" charset="0"/>
                          <a:ea typeface="+mn-ea"/>
                          <a:cs typeface="+mn-cs"/>
                        </a:rPr>
                        <m:t> </m:t>
                      </m:r>
                    </m:num>
                    <m:den>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𝑡𝑜𝑡𝑎𝑙</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𝑑𝑒</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𝑓𝑜𝑙𝑖𝑜𝑠</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𝑝𝑙𝑎𝑛𝑒𝑎𝑑𝑜𝑠</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𝑝𝑜𝑟</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𝑟𝑒𝑠𝑡𝑎𝑢𝑟𝑎𝑟</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𝑒𝑛</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𝑒𝑙</m:t>
                      </m:r>
                      <m:r>
                        <m:rPr>
                          <m:nor/>
                        </m:rPr>
                        <a:rPr lang="es-CO" sz="1100" i="1">
                          <a:solidFill>
                            <a:schemeClr val="tx1"/>
                          </a:solidFill>
                          <a:latin typeface="Cambria Math" panose="02040503050406030204" pitchFamily="18" charset="0"/>
                          <a:ea typeface="+mn-ea"/>
                          <a:cs typeface="+mn-cs"/>
                        </a:rPr>
                        <m:t> </m:t>
                      </m:r>
                      <m:r>
                        <m:rPr>
                          <m:nor/>
                        </m:rPr>
                        <a:rPr lang="es-CO" sz="1100" i="1">
                          <a:solidFill>
                            <a:schemeClr val="tx1"/>
                          </a:solidFill>
                          <a:latin typeface="Cambria Math" panose="02040503050406030204" pitchFamily="18" charset="0"/>
                          <a:ea typeface="+mn-ea"/>
                          <a:cs typeface="+mn-cs"/>
                        </a:rPr>
                        <m:t>𝑝𝑒𝑟𝑖𝑜𝑑</m:t>
                      </m:r>
                      <m:r>
                        <m:rPr>
                          <m:sty m:val="p"/>
                        </m:rPr>
                        <a:rPr lang="es-CO" sz="1100" i="1">
                          <a:solidFill>
                            <a:schemeClr val="tx1"/>
                          </a:solidFill>
                          <a:latin typeface="Cambria Math" panose="02040503050406030204" pitchFamily="18" charset="0"/>
                          <a:ea typeface="+mn-ea"/>
                          <a:cs typeface="+mn-cs"/>
                        </a:rPr>
                        <m:t>O</m:t>
                      </m:r>
                    </m:den>
                  </m:f>
                </m:oMath>
              </a14:m>
              <a:r>
                <a:rPr lang="es-CO" sz="1100" i="1">
                  <a:solidFill>
                    <a:schemeClr val="tx1"/>
                  </a:solidFill>
                  <a:latin typeface="Cambria Math" panose="02040503050406030204" pitchFamily="18" charset="0"/>
                  <a:ea typeface="+mn-ea"/>
                  <a:cs typeface="+mn-cs"/>
                </a:rPr>
                <a:t> x100</a:t>
              </a:r>
            </a:p>
          </xdr:txBody>
        </xdr:sp>
      </mc:Choice>
      <mc:Fallback xmlns="">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5836900" y="22598063"/>
              <a:ext cx="3824445" cy="307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indent="0"/>
              <a:r>
                <a:rPr lang="es-CO" sz="1100" i="0">
                  <a:solidFill>
                    <a:schemeClr val="tx1"/>
                  </a:solidFill>
                  <a:latin typeface="Cambria Math" panose="02040503050406030204" pitchFamily="18" charset="0"/>
                  <a:ea typeface="+mn-ea"/>
                  <a:cs typeface="+mn-cs"/>
                </a:rPr>
                <a:t>"# 𝑑𝑒 𝑓𝑜𝑙𝑖𝑜𝑠 𝑖𝑛𝑡𝑒𝑟𝑣𝑒𝑛𝑖𝑑𝑜𝑠 " /("# 𝑡𝑜𝑡𝑎𝑙 𝑑𝑒 𝑓𝑜𝑙𝑖𝑜𝑠 𝑝𝑙𝑎𝑛𝑒𝑎𝑑𝑜𝑠 𝑝𝑜𝑟 𝑟𝑒𝑠𝑡𝑎𝑢𝑟𝑎𝑟 𝑒𝑛 𝑒𝑙 𝑝𝑒𝑟𝑖𝑜𝑑" O)</a:t>
              </a:r>
              <a:r>
                <a:rPr lang="es-CO" sz="1100" i="1">
                  <a:solidFill>
                    <a:schemeClr val="tx1"/>
                  </a:solidFill>
                  <a:latin typeface="Cambria Math" panose="02040503050406030204" pitchFamily="18" charset="0"/>
                  <a:ea typeface="+mn-ea"/>
                  <a:cs typeface="+mn-cs"/>
                </a:rPr>
                <a:t> x100</a:t>
              </a:r>
            </a:p>
          </xdr:txBody>
        </xdr:sp>
      </mc:Fallback>
    </mc:AlternateContent>
    <xdr:clientData/>
  </xdr:twoCellAnchor>
  <xdr:twoCellAnchor>
    <xdr:from>
      <xdr:col>9</xdr:col>
      <xdr:colOff>1014413</xdr:colOff>
      <xdr:row>18</xdr:row>
      <xdr:rowOff>502707</xdr:rowOff>
    </xdr:from>
    <xdr:to>
      <xdr:col>9</xdr:col>
      <xdr:colOff>4119563</xdr:colOff>
      <xdr:row>18</xdr:row>
      <xdr:rowOff>769640</xdr:rowOff>
    </xdr:to>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000-00001D000000}"/>
                </a:ext>
                <a:ext uri="{147F2762-F138-4A5C-976F-8EAC2B608ADB}">
                  <a16:predDERef xmlns:a16="http://schemas.microsoft.com/office/drawing/2014/main" pred="{EC94BB06-60AA-4D5C-99B4-7C9EEE0E7BDA}"/>
                </a:ext>
              </a:extLst>
            </xdr:cNvPr>
            <xdr:cNvSpPr txBox="1"/>
          </xdr:nvSpPr>
          <xdr:spPr>
            <a:xfrm>
              <a:off x="16071851" y="25037520"/>
              <a:ext cx="3105150" cy="26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O" sz="1100" i="1">
                          <a:latin typeface="Cambria Math" panose="02040503050406030204" pitchFamily="18" charset="0"/>
                        </a:rPr>
                      </m:ctrlPr>
                    </m:fPr>
                    <m:num>
                      <m:r>
                        <a:rPr lang="es-CO" sz="1100" i="1">
                          <a:latin typeface="Cambria Math" panose="02040503050406030204" pitchFamily="18" charset="0"/>
                        </a:rPr>
                        <m:t>𝐴𝑠𝑖𝑠𝑡𝑒𝑛𝑐𝑖𝑎𝑠</m:t>
                      </m:r>
                      <m:r>
                        <a:rPr lang="es-CO" sz="1100" i="1">
                          <a:latin typeface="Cambria Math" panose="02040503050406030204" pitchFamily="18" charset="0"/>
                        </a:rPr>
                        <m:t> </m:t>
                      </m:r>
                      <m:r>
                        <a:rPr lang="es-CO" sz="1100" i="1">
                          <a:latin typeface="Cambria Math" panose="02040503050406030204" pitchFamily="18" charset="0"/>
                        </a:rPr>
                        <m:t>𝑡</m:t>
                      </m:r>
                      <m:r>
                        <a:rPr lang="es-CO" sz="1100" i="1">
                          <a:latin typeface="Cambria Math" panose="02040503050406030204" pitchFamily="18" charset="0"/>
                        </a:rPr>
                        <m:t>é</m:t>
                      </m:r>
                      <m:r>
                        <a:rPr lang="es-CO" sz="1100" i="1">
                          <a:latin typeface="Cambria Math" panose="02040503050406030204" pitchFamily="18" charset="0"/>
                        </a:rPr>
                        <m:t>𝑐𝑛𝑖𝑐𝑎𝑠</m:t>
                      </m:r>
                      <m:r>
                        <a:rPr lang="es-CO" sz="1100" i="1">
                          <a:latin typeface="Cambria Math" panose="02040503050406030204" pitchFamily="18" charset="0"/>
                        </a:rPr>
                        <m:t> </m:t>
                      </m:r>
                      <m:r>
                        <a:rPr lang="es-CO" sz="1100" i="1">
                          <a:latin typeface="Cambria Math" panose="02040503050406030204" pitchFamily="18" charset="0"/>
                        </a:rPr>
                        <m:t>𝑦</m:t>
                      </m:r>
                      <m:r>
                        <a:rPr lang="es-CO" sz="1100" i="1">
                          <a:latin typeface="Cambria Math" panose="02040503050406030204" pitchFamily="18" charset="0"/>
                        </a:rPr>
                        <m:t> </m:t>
                      </m:r>
                      <m:r>
                        <a:rPr lang="es-CO" sz="1100" i="1">
                          <a:latin typeface="Cambria Math" panose="02040503050406030204" pitchFamily="18" charset="0"/>
                        </a:rPr>
                        <m:t>𝑐𝑎𝑝𝑎𝑐𝑖𝑡𝑎𝑐𝑖𝑜𝑛𝑒𝑠</m:t>
                      </m:r>
                      <m:r>
                        <a:rPr lang="es-CO" sz="1100" i="1">
                          <a:latin typeface="Cambria Math" panose="02040503050406030204" pitchFamily="18" charset="0"/>
                        </a:rPr>
                        <m:t> </m:t>
                      </m:r>
                      <m:r>
                        <a:rPr lang="es-CO" sz="1100" i="1">
                          <a:latin typeface="Cambria Math" panose="02040503050406030204" pitchFamily="18" charset="0"/>
                        </a:rPr>
                        <m:t>𝑟𝑒𝑎𝑙𝑖𝑧𝑎𝑑𝑎𝑠</m:t>
                      </m:r>
                    </m:num>
                    <m:den>
                      <m:r>
                        <a:rPr lang="es-CO" sz="1100" i="1">
                          <a:latin typeface="Cambria Math" panose="02040503050406030204" pitchFamily="18" charset="0"/>
                        </a:rPr>
                        <m:t>𝐴𝑠𝑖𝑠𝑡𝑒𝑛𝑐𝑖𝑎𝑠</m:t>
                      </m:r>
                      <m:r>
                        <a:rPr lang="es-CO" sz="1100" i="1">
                          <a:latin typeface="Cambria Math" panose="02040503050406030204" pitchFamily="18" charset="0"/>
                        </a:rPr>
                        <m:t> </m:t>
                      </m:r>
                      <m:r>
                        <a:rPr lang="es-CO" sz="1100" i="1">
                          <a:latin typeface="Cambria Math" panose="02040503050406030204" pitchFamily="18" charset="0"/>
                        </a:rPr>
                        <m:t>𝑡</m:t>
                      </m:r>
                      <m:r>
                        <a:rPr lang="es-CO" sz="1100" i="1">
                          <a:latin typeface="Cambria Math" panose="02040503050406030204" pitchFamily="18" charset="0"/>
                        </a:rPr>
                        <m:t>é</m:t>
                      </m:r>
                      <m:r>
                        <a:rPr lang="es-CO" sz="1100" i="1">
                          <a:latin typeface="Cambria Math" panose="02040503050406030204" pitchFamily="18" charset="0"/>
                        </a:rPr>
                        <m:t>𝑐𝑛𝑖𝑐𝑎𝑠</m:t>
                      </m:r>
                      <m:r>
                        <a:rPr lang="es-CO" sz="1100" i="1">
                          <a:latin typeface="Cambria Math" panose="02040503050406030204" pitchFamily="18" charset="0"/>
                        </a:rPr>
                        <m:t> </m:t>
                      </m:r>
                      <m:r>
                        <a:rPr lang="es-CO" sz="1100" i="1">
                          <a:latin typeface="Cambria Math" panose="02040503050406030204" pitchFamily="18" charset="0"/>
                        </a:rPr>
                        <m:t>𝑦</m:t>
                      </m:r>
                      <m:r>
                        <a:rPr lang="es-CO" sz="1100" i="1">
                          <a:latin typeface="Cambria Math" panose="02040503050406030204" pitchFamily="18" charset="0"/>
                        </a:rPr>
                        <m:t> </m:t>
                      </m:r>
                      <m:r>
                        <a:rPr lang="es-CO" sz="1100" i="1">
                          <a:latin typeface="Cambria Math" panose="02040503050406030204" pitchFamily="18" charset="0"/>
                        </a:rPr>
                        <m:t>𝑐𝑎𝑝𝑎𝑐𝑖𝑡𝑎𝑐𝑖𝑜𝑛𝑒𝑠</m:t>
                      </m:r>
                      <m:r>
                        <a:rPr lang="es-CO" sz="1100" i="1">
                          <a:latin typeface="Cambria Math" panose="02040503050406030204" pitchFamily="18" charset="0"/>
                        </a:rPr>
                        <m:t> </m:t>
                      </m:r>
                      <m:r>
                        <a:rPr lang="es-CO" sz="1100" i="1">
                          <a:latin typeface="Cambria Math" panose="02040503050406030204" pitchFamily="18" charset="0"/>
                        </a:rPr>
                        <m:t>𝑝𝑟𝑜𝑔𝑟𝑎𝑚𝑎𝑑𝑎𝑠</m:t>
                      </m:r>
                    </m:den>
                  </m:f>
                </m:oMath>
              </a14:m>
              <a:r>
                <a:rPr lang="es-CO" sz="1100"/>
                <a:t> </a:t>
              </a:r>
              <a:r>
                <a:rPr lang="es-CO" sz="1000">
                  <a:latin typeface="Cambria Math" panose="02040503050406030204" pitchFamily="18" charset="0"/>
                  <a:ea typeface="Cambria Math" panose="02040503050406030204" pitchFamily="18" charset="0"/>
                </a:rPr>
                <a:t>x100</a:t>
              </a:r>
              <a:endParaRPr lang="es-CO" sz="1100">
                <a:latin typeface="Cambria Math" panose="02040503050406030204" pitchFamily="18" charset="0"/>
                <a:ea typeface="Cambria Math" panose="02040503050406030204" pitchFamily="18" charset="0"/>
              </a:endParaRPr>
            </a:p>
          </xdr:txBody>
        </xdr:sp>
      </mc:Choice>
      <mc:Fallback xmlns="">
        <xdr:sp macro="" textlink="">
          <xdr:nvSpPr>
            <xdr:cNvPr id="29" name="CuadroTexto 28">
              <a:extLst>
                <a:ext uri="{FF2B5EF4-FFF2-40B4-BE49-F238E27FC236}">
                  <a16:creationId xmlns:a16="http://schemas.microsoft.com/office/drawing/2014/main" id="{00000000-0008-0000-0000-00001D000000}"/>
                </a:ext>
                <a:ext uri="{147F2762-F138-4A5C-976F-8EAC2B608ADB}">
                  <a16:predDERef xmlns:a16="http://schemas.microsoft.com/office/drawing/2014/main" pred="{EC94BB06-60AA-4D5C-99B4-7C9EEE0E7BDA}"/>
                </a:ext>
              </a:extLst>
            </xdr:cNvPr>
            <xdr:cNvSpPr txBox="1"/>
          </xdr:nvSpPr>
          <xdr:spPr>
            <a:xfrm>
              <a:off x="16071851" y="25037520"/>
              <a:ext cx="3105150" cy="26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100" i="0">
                  <a:latin typeface="Cambria Math" panose="02040503050406030204" pitchFamily="18" charset="0"/>
                </a:rPr>
                <a:t>(𝐴𝑠𝑖𝑠𝑡𝑒𝑛𝑐𝑖𝑎𝑠 𝑡é𝑐𝑛𝑖𝑐𝑎𝑠 𝑦 𝑐𝑎𝑝𝑎𝑐𝑖𝑡𝑎𝑐𝑖𝑜𝑛𝑒𝑠 𝑟𝑒𝑎𝑙𝑖𝑧𝑎𝑑𝑎𝑠)/(𝐴𝑠𝑖𝑠𝑡𝑒𝑛𝑐𝑖𝑎𝑠 𝑡é𝑐𝑛𝑖𝑐𝑎𝑠 𝑦 𝑐𝑎𝑝𝑎𝑐𝑖𝑡𝑎𝑐𝑖𝑜𝑛𝑒𝑠 𝑝𝑟𝑜𝑔𝑟𝑎𝑚𝑎𝑑𝑎𝑠)</a:t>
              </a:r>
              <a:r>
                <a:rPr lang="es-CO" sz="1100"/>
                <a:t> </a:t>
              </a:r>
              <a:r>
                <a:rPr lang="es-CO" sz="1000">
                  <a:latin typeface="Cambria Math" panose="02040503050406030204" pitchFamily="18" charset="0"/>
                  <a:ea typeface="Cambria Math" panose="02040503050406030204" pitchFamily="18" charset="0"/>
                </a:rPr>
                <a:t>x100</a:t>
              </a:r>
              <a:endParaRPr lang="es-CO" sz="1100">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1065856</xdr:colOff>
      <xdr:row>19</xdr:row>
      <xdr:rowOff>836381</xdr:rowOff>
    </xdr:from>
    <xdr:to>
      <xdr:col>9</xdr:col>
      <xdr:colOff>3920933</xdr:colOff>
      <xdr:row>19</xdr:row>
      <xdr:rowOff>1103314</xdr:rowOff>
    </xdr:to>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16123294" y="26649131"/>
              <a:ext cx="2855077" cy="26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O" sz="1100" i="1">
                          <a:latin typeface="Cambria Math" panose="02040503050406030204" pitchFamily="18" charset="0"/>
                          <a:ea typeface="Cambria Math" panose="02040503050406030204" pitchFamily="18" charset="0"/>
                        </a:rPr>
                      </m:ctrlPr>
                    </m:fPr>
                    <m:num>
                      <m:r>
                        <a:rPr lang="es-CO" sz="1100" i="1">
                          <a:latin typeface="Cambria Math" panose="02040503050406030204" pitchFamily="18" charset="0"/>
                          <a:ea typeface="Cambria Math" panose="02040503050406030204" pitchFamily="18" charset="0"/>
                        </a:rPr>
                        <m:t>𝑁</m:t>
                      </m:r>
                      <m:r>
                        <a:rPr lang="es-CO" sz="1100" i="1">
                          <a:latin typeface="Cambria Math" panose="02040503050406030204" pitchFamily="18" charset="0"/>
                          <a:ea typeface="Cambria Math" panose="02040503050406030204" pitchFamily="18" charset="0"/>
                        </a:rPr>
                        <m:t>ú</m:t>
                      </m:r>
                      <m:r>
                        <a:rPr lang="es-CO" sz="1100" i="1">
                          <a:latin typeface="Cambria Math" panose="02040503050406030204" pitchFamily="18" charset="0"/>
                          <a:ea typeface="Cambria Math" panose="02040503050406030204" pitchFamily="18" charset="0"/>
                        </a:rPr>
                        <m:t>𝑚𝑒𝑟𝑜</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𝑑𝑒</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𝑖𝑛𝑓𝑜𝑟𝑚𝑒𝑠</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𝑑𝑒</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𝑔𝑒𝑠𝑡𝑖</m:t>
                      </m:r>
                      <m:r>
                        <a:rPr lang="es-CO" sz="1100" i="1">
                          <a:latin typeface="Cambria Math" panose="02040503050406030204" pitchFamily="18" charset="0"/>
                          <a:ea typeface="Cambria Math" panose="02040503050406030204" pitchFamily="18" charset="0"/>
                        </a:rPr>
                        <m:t>ó</m:t>
                      </m:r>
                      <m:r>
                        <a:rPr lang="es-CO" sz="1100" i="1">
                          <a:latin typeface="Cambria Math" panose="02040503050406030204" pitchFamily="18" charset="0"/>
                          <a:ea typeface="Cambria Math" panose="02040503050406030204" pitchFamily="18" charset="0"/>
                        </a:rPr>
                        <m:t>𝑛</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𝑑𝑒</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𝐶𝐷𝐴</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𝑟𝑒𝑣𝑖𝑠𝑎𝑑𝑜𝑠</m:t>
                      </m:r>
                      <m:r>
                        <a:rPr lang="es-CO" sz="1100" b="0" i="1">
                          <a:latin typeface="Cambria Math" panose="02040503050406030204" pitchFamily="18" charset="0"/>
                          <a:ea typeface="Cambria Math" panose="02040503050406030204" pitchFamily="18" charset="0"/>
                        </a:rPr>
                        <m:t>  </m:t>
                      </m:r>
                    </m:num>
                    <m:den>
                      <m:r>
                        <a:rPr lang="es-CO" sz="1100" b="0" i="1">
                          <a:latin typeface="Cambria Math" panose="02040503050406030204" pitchFamily="18" charset="0"/>
                          <a:ea typeface="Cambria Math" panose="02040503050406030204" pitchFamily="18" charset="0"/>
                        </a:rPr>
                        <m:t>𝐼</m:t>
                      </m:r>
                      <m:r>
                        <a:rPr lang="es-CO" sz="1100" i="1">
                          <a:latin typeface="Cambria Math" panose="02040503050406030204" pitchFamily="18" charset="0"/>
                          <a:ea typeface="Cambria Math" panose="02040503050406030204" pitchFamily="18" charset="0"/>
                        </a:rPr>
                        <m:t>𝑛𝑓𝑜𝑟𝑚𝑒𝑠</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𝑑𝑒</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𝑔𝑒𝑠𝑡𝑖</m:t>
                      </m:r>
                      <m:r>
                        <a:rPr lang="es-CO" sz="1100" i="1">
                          <a:latin typeface="Cambria Math" panose="02040503050406030204" pitchFamily="18" charset="0"/>
                          <a:ea typeface="Cambria Math" panose="02040503050406030204" pitchFamily="18" charset="0"/>
                        </a:rPr>
                        <m:t>ó</m:t>
                      </m:r>
                      <m:r>
                        <a:rPr lang="es-CO" sz="1100" i="1">
                          <a:latin typeface="Cambria Math" panose="02040503050406030204" pitchFamily="18" charset="0"/>
                          <a:ea typeface="Cambria Math" panose="02040503050406030204" pitchFamily="18" charset="0"/>
                        </a:rPr>
                        <m:t>𝑛</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𝑑𝑒</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𝐶𝐷𝐴</m:t>
                      </m:r>
                      <m:r>
                        <a:rPr lang="es-CO" sz="1100" i="1">
                          <a:latin typeface="Cambria Math" panose="02040503050406030204" pitchFamily="18" charset="0"/>
                          <a:ea typeface="Cambria Math" panose="02040503050406030204" pitchFamily="18" charset="0"/>
                        </a:rPr>
                        <m:t> </m:t>
                      </m:r>
                      <m:r>
                        <a:rPr lang="es-CO" sz="1100" i="1">
                          <a:latin typeface="Cambria Math" panose="02040503050406030204" pitchFamily="18" charset="0"/>
                          <a:ea typeface="Cambria Math" panose="02040503050406030204" pitchFamily="18" charset="0"/>
                        </a:rPr>
                        <m:t>𝑟𝑒𝑐𝑖𝑏𝑖𝑑𝑜𝑠</m:t>
                      </m:r>
                    </m:den>
                  </m:f>
                </m:oMath>
              </a14:m>
              <a:r>
                <a:rPr lang="es-CO" sz="1100">
                  <a:latin typeface="Cambria Math" panose="02040503050406030204" pitchFamily="18" charset="0"/>
                  <a:ea typeface="Cambria Math" panose="02040503050406030204" pitchFamily="18" charset="0"/>
                </a:rPr>
                <a:t> </a:t>
              </a:r>
              <a:r>
                <a:rPr lang="es-CO" sz="1000">
                  <a:latin typeface="Cambria Math" panose="02040503050406030204" pitchFamily="18" charset="0"/>
                  <a:ea typeface="Cambria Math" panose="02040503050406030204" pitchFamily="18" charset="0"/>
                </a:rPr>
                <a:t>x100</a:t>
              </a:r>
              <a:endParaRPr lang="es-CO" sz="1100">
                <a:latin typeface="Cambria Math" panose="02040503050406030204" pitchFamily="18" charset="0"/>
                <a:ea typeface="Cambria Math" panose="02040503050406030204" pitchFamily="18" charset="0"/>
              </a:endParaRPr>
            </a:p>
          </xdr:txBody>
        </xdr:sp>
      </mc:Choice>
      <mc:Fallback xmlns="">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16123294" y="26649131"/>
              <a:ext cx="2855077" cy="26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1100" i="0">
                  <a:latin typeface="Cambria Math" panose="02040503050406030204" pitchFamily="18" charset="0"/>
                  <a:ea typeface="Cambria Math" panose="02040503050406030204" pitchFamily="18" charset="0"/>
                </a:rPr>
                <a:t>(𝑁ú𝑚𝑒𝑟𝑜 𝑑𝑒 𝑖𝑛𝑓𝑜𝑟𝑚𝑒𝑠 𝑑𝑒 𝑔𝑒𝑠𝑡𝑖ó𝑛 𝑑𝑒 𝐶𝐷𝐴 𝑟𝑒𝑣𝑖𝑠𝑎𝑑𝑜𝑠</a:t>
              </a:r>
              <a:r>
                <a:rPr lang="es-CO" sz="1100" b="0" i="0">
                  <a:latin typeface="Cambria Math" panose="02040503050406030204" pitchFamily="18" charset="0"/>
                  <a:ea typeface="Cambria Math" panose="02040503050406030204" pitchFamily="18" charset="0"/>
                </a:rPr>
                <a:t>  )/(𝐼</a:t>
              </a:r>
              <a:r>
                <a:rPr lang="es-CO" sz="1100" i="0">
                  <a:latin typeface="Cambria Math" panose="02040503050406030204" pitchFamily="18" charset="0"/>
                  <a:ea typeface="Cambria Math" panose="02040503050406030204" pitchFamily="18" charset="0"/>
                </a:rPr>
                <a:t>𝑛𝑓𝑜𝑟𝑚𝑒𝑠 𝑑𝑒 𝑔𝑒𝑠𝑡𝑖ó𝑛 𝑑𝑒 𝐶𝐷𝐴 𝑟𝑒𝑐𝑖𝑏𝑖𝑑𝑜𝑠)</a:t>
              </a:r>
              <a:r>
                <a:rPr lang="es-CO" sz="1100">
                  <a:latin typeface="Cambria Math" panose="02040503050406030204" pitchFamily="18" charset="0"/>
                  <a:ea typeface="Cambria Math" panose="02040503050406030204" pitchFamily="18" charset="0"/>
                </a:rPr>
                <a:t> </a:t>
              </a:r>
              <a:r>
                <a:rPr lang="es-CO" sz="1000">
                  <a:latin typeface="Cambria Math" panose="02040503050406030204" pitchFamily="18" charset="0"/>
                  <a:ea typeface="Cambria Math" panose="02040503050406030204" pitchFamily="18" charset="0"/>
                </a:rPr>
                <a:t>x100</a:t>
              </a:r>
              <a:endParaRPr lang="es-CO" sz="1100">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1012456</xdr:colOff>
      <xdr:row>20</xdr:row>
      <xdr:rowOff>775873</xdr:rowOff>
    </xdr:from>
    <xdr:to>
      <xdr:col>9</xdr:col>
      <xdr:colOff>3553088</xdr:colOff>
      <xdr:row>20</xdr:row>
      <xdr:rowOff>1096987</xdr:rowOff>
    </xdr:to>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15352873" y="33361956"/>
              <a:ext cx="2540632"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O" sz="1100" i="1">
                            <a:latin typeface="Cambria Math" panose="02040503050406030204" pitchFamily="18" charset="0"/>
                          </a:rPr>
                        </m:ctrlPr>
                      </m:fPr>
                      <m:num>
                        <m:r>
                          <a:rPr lang="es-CO" sz="1100" i="1">
                            <a:latin typeface="Cambria Math" panose="02040503050406030204" pitchFamily="18" charset="0"/>
                          </a:rPr>
                          <m:t>𝑁</m:t>
                        </m:r>
                        <m:r>
                          <a:rPr lang="es-CO" sz="1100" i="1">
                            <a:latin typeface="Cambria Math" panose="02040503050406030204" pitchFamily="18" charset="0"/>
                          </a:rPr>
                          <m:t>ú</m:t>
                        </m:r>
                        <m:r>
                          <a:rPr lang="es-CO" sz="1100" i="1">
                            <a:latin typeface="Cambria Math" panose="02040503050406030204" pitchFamily="18" charset="0"/>
                          </a:rPr>
                          <m:t>𝑚𝑒𝑟𝑜</m:t>
                        </m:r>
                        <m:r>
                          <a:rPr lang="es-CO" sz="1100" i="1">
                            <a:latin typeface="Cambria Math" panose="02040503050406030204" pitchFamily="18" charset="0"/>
                          </a:rPr>
                          <m:t> </m:t>
                        </m:r>
                        <m:r>
                          <a:rPr lang="es-CO" sz="1100" i="1">
                            <a:latin typeface="Cambria Math" panose="02040503050406030204" pitchFamily="18" charset="0"/>
                          </a:rPr>
                          <m:t>𝑑𝑒</m:t>
                        </m:r>
                        <m:r>
                          <a:rPr lang="es-CO" sz="1100" i="1">
                            <a:latin typeface="Cambria Math" panose="02040503050406030204" pitchFamily="18" charset="0"/>
                          </a:rPr>
                          <m:t> </m:t>
                        </m:r>
                        <m:r>
                          <a:rPr lang="es-CO" sz="1100" i="1">
                            <a:latin typeface="Cambria Math" panose="02040503050406030204" pitchFamily="18" charset="0"/>
                          </a:rPr>
                          <m:t>𝑃𝑄𝑅𝑆</m:t>
                        </m:r>
                        <m:r>
                          <a:rPr lang="es-CO" sz="1100" i="1">
                            <a:latin typeface="Cambria Math" panose="02040503050406030204" pitchFamily="18" charset="0"/>
                          </a:rPr>
                          <m:t> </m:t>
                        </m:r>
                        <m:r>
                          <a:rPr lang="es-CO" sz="1100" i="1">
                            <a:latin typeface="Cambria Math" panose="02040503050406030204" pitchFamily="18" charset="0"/>
                          </a:rPr>
                          <m:t>𝑐𝑜𝑛𝑡𝑒𝑠𝑡𝑎𝑑𝑎𝑠</m:t>
                        </m:r>
                        <m:r>
                          <a:rPr lang="es-CO" sz="1100" i="1">
                            <a:latin typeface="Cambria Math" panose="02040503050406030204" pitchFamily="18" charset="0"/>
                          </a:rPr>
                          <m:t> </m:t>
                        </m:r>
                        <m:r>
                          <a:rPr lang="es-CO" sz="1100" i="1">
                            <a:latin typeface="Cambria Math" panose="02040503050406030204" pitchFamily="18" charset="0"/>
                          </a:rPr>
                          <m:t>𝑒𝑛</m:t>
                        </m:r>
                        <m:r>
                          <a:rPr lang="es-CO" sz="1100" i="1">
                            <a:latin typeface="Cambria Math" panose="02040503050406030204" pitchFamily="18" charset="0"/>
                          </a:rPr>
                          <m:t> </m:t>
                        </m:r>
                        <m:r>
                          <a:rPr lang="es-CO" sz="1100" i="1">
                            <a:latin typeface="Cambria Math" panose="02040503050406030204" pitchFamily="18" charset="0"/>
                          </a:rPr>
                          <m:t>𝑒𝑙</m:t>
                        </m:r>
                        <m:r>
                          <a:rPr lang="es-CO" sz="1100" i="1">
                            <a:latin typeface="Cambria Math" panose="02040503050406030204" pitchFamily="18" charset="0"/>
                          </a:rPr>
                          <m:t> </m:t>
                        </m:r>
                        <m:r>
                          <a:rPr lang="es-CO" sz="1100" i="1">
                            <a:latin typeface="Cambria Math" panose="02040503050406030204" pitchFamily="18" charset="0"/>
                          </a:rPr>
                          <m:t>𝑚𝑒𝑠</m:t>
                        </m:r>
                      </m:num>
                      <m:den>
                        <m:r>
                          <a:rPr lang="es-CO" sz="1100" b="0" i="1">
                            <a:latin typeface="Cambria Math" panose="02040503050406030204" pitchFamily="18" charset="0"/>
                          </a:rPr>
                          <m:t>170</m:t>
                        </m:r>
                      </m:den>
                    </m:f>
                  </m:oMath>
                </m:oMathPara>
              </a14:m>
              <a:endParaRPr lang="es-CO" sz="1100"/>
            </a:p>
          </xdr:txBody>
        </xdr:sp>
      </mc:Choice>
      <mc:Fallback xmlns="">
        <xdr:sp macro="" textlink="">
          <xdr:nvSpPr>
            <xdr:cNvPr id="31" name="CuadroTexto 30">
              <a:extLst>
                <a:ext uri="{FF2B5EF4-FFF2-40B4-BE49-F238E27FC236}">
                  <a16:creationId xmlns:a16="http://schemas.microsoft.com/office/drawing/2014/main" id="{5329DA06-58E0-BA45-1C7E-B6710324E475}"/>
                </a:ext>
              </a:extLst>
            </xdr:cNvPr>
            <xdr:cNvSpPr txBox="1"/>
          </xdr:nvSpPr>
          <xdr:spPr>
            <a:xfrm>
              <a:off x="15352873" y="33361956"/>
              <a:ext cx="2540632"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i="0">
                  <a:latin typeface="Cambria Math" panose="02040503050406030204" pitchFamily="18" charset="0"/>
                </a:rPr>
                <a:t>(𝑁ú𝑚𝑒𝑟𝑜 𝑑𝑒 𝑃𝑄𝑅𝑆 𝑐𝑜𝑛𝑡𝑒𝑠𝑡𝑎𝑑𝑎𝑠 𝑒𝑛 𝑒𝑙 𝑚𝑒𝑠)/</a:t>
              </a:r>
              <a:r>
                <a:rPr lang="es-CO" sz="1100" b="0" i="0">
                  <a:latin typeface="Cambria Math" panose="02040503050406030204" pitchFamily="18" charset="0"/>
                </a:rPr>
                <a:t>170</a:t>
              </a:r>
              <a:endParaRPr lang="es-CO" sz="1100"/>
            </a:p>
          </xdr:txBody>
        </xdr:sp>
      </mc:Fallback>
    </mc:AlternateContent>
    <xdr:clientData/>
  </xdr:twoCellAnchor>
  <xdr:twoCellAnchor>
    <xdr:from>
      <xdr:col>9</xdr:col>
      <xdr:colOff>483381</xdr:colOff>
      <xdr:row>13</xdr:row>
      <xdr:rowOff>422572</xdr:rowOff>
    </xdr:from>
    <xdr:to>
      <xdr:col>9</xdr:col>
      <xdr:colOff>4740642</xdr:colOff>
      <xdr:row>13</xdr:row>
      <xdr:rowOff>809369</xdr:rowOff>
    </xdr:to>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5540819" y="17408822"/>
              <a:ext cx="4257261" cy="386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O" sz="1100" i="1">
                          <a:latin typeface="Cambria Math" panose="02040503050406030204" pitchFamily="18" charset="0"/>
                        </a:rPr>
                      </m:ctrlPr>
                    </m:fPr>
                    <m:num>
                      <m:r>
                        <a:rPr lang="es-CO" sz="1100" b="0" i="1">
                          <a:latin typeface="Cambria Math" panose="02040503050406030204" pitchFamily="18" charset="0"/>
                        </a:rPr>
                        <m:t>𝑁𝑢𝑚𝑒𝑟𝑜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𝑝𝑟𝑜𝑑𝑢𝑐𝑡𝑜𝑠</m:t>
                      </m:r>
                      <m:r>
                        <a:rPr lang="es-CO" sz="1100" b="0" i="1">
                          <a:latin typeface="Cambria Math" panose="02040503050406030204" pitchFamily="18" charset="0"/>
                        </a:rPr>
                        <m:t> </m:t>
                      </m:r>
                      <m:r>
                        <a:rPr lang="es-CO" sz="1100" b="0" i="1">
                          <a:latin typeface="Cambria Math" panose="02040503050406030204" pitchFamily="18" charset="0"/>
                        </a:rPr>
                        <m:t>𝑎𝑐𝑡𝑢𝑎𝑙𝑖𝑧𝑎𝑑𝑜𝑠</m:t>
                      </m:r>
                      <m:r>
                        <a:rPr lang="es-CO" sz="1100" b="0" i="1">
                          <a:latin typeface="Cambria Math" panose="02040503050406030204" pitchFamily="18" charset="0"/>
                        </a:rPr>
                        <m:t> </m:t>
                      </m:r>
                      <m:r>
                        <a:rPr lang="es-CO" sz="1100" b="0" i="1">
                          <a:latin typeface="Cambria Math" panose="02040503050406030204" pitchFamily="18" charset="0"/>
                        </a:rPr>
                        <m:t>𝑝𝑎𝑟𝑎</m:t>
                      </m:r>
                      <m:r>
                        <a:rPr lang="es-CO" sz="1100" b="0" i="1">
                          <a:latin typeface="Cambria Math" panose="02040503050406030204" pitchFamily="18" charset="0"/>
                        </a:rPr>
                        <m:t> </m:t>
                      </m:r>
                      <m:r>
                        <a:rPr lang="es-CO" sz="1100" b="0" i="1">
                          <a:latin typeface="Cambria Math" panose="02040503050406030204" pitchFamily="18" charset="0"/>
                        </a:rPr>
                        <m:t>𝑙𝑎</m:t>
                      </m:r>
                      <m:r>
                        <a:rPr lang="es-CO" sz="1100" b="0" i="1">
                          <a:latin typeface="Cambria Math" panose="02040503050406030204" pitchFamily="18" charset="0"/>
                        </a:rPr>
                        <m:t> </m:t>
                      </m:r>
                      <m:r>
                        <a:rPr lang="es-CO" sz="1100" b="0" i="1">
                          <a:latin typeface="Cambria Math" panose="02040503050406030204" pitchFamily="18" charset="0"/>
                        </a:rPr>
                        <m:t>𝑟𝑒𝑔𝑙𝑎𝑚𝑒𝑛𝑡𝑎𝑐𝑖𝑜𝑛</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𝑙𝑎</m:t>
                      </m:r>
                      <m:r>
                        <a:rPr lang="es-CO" sz="1100" b="0" i="1">
                          <a:latin typeface="Cambria Math" panose="02040503050406030204" pitchFamily="18" charset="0"/>
                        </a:rPr>
                        <m:t> </m:t>
                      </m:r>
                      <m:r>
                        <a:rPr lang="es-CO" sz="1100" b="0" i="1">
                          <a:latin typeface="Cambria Math" panose="02040503050406030204" pitchFamily="18" charset="0"/>
                        </a:rPr>
                        <m:t>𝑝𝑜𝑙𝑖𝑡𝑖𝑐𝑎𝑠</m:t>
                      </m:r>
                    </m:num>
                    <m:den>
                      <m:r>
                        <a:rPr lang="es-CO" sz="1100" b="0" i="1">
                          <a:latin typeface="Cambria Math" panose="02040503050406030204" pitchFamily="18" charset="0"/>
                        </a:rPr>
                        <m:t>𝑁𝑢𝑚𝑒𝑟𝑜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𝑝𝑟𝑜𝑑𝑢𝑐𝑡𝑜𝑠</m:t>
                      </m:r>
                      <m:r>
                        <a:rPr lang="es-CO" sz="1100" b="0" i="1">
                          <a:latin typeface="Cambria Math" panose="02040503050406030204" pitchFamily="18" charset="0"/>
                        </a:rPr>
                        <m:t> </m:t>
                      </m:r>
                      <m:r>
                        <a:rPr lang="es-CO" sz="1100" b="0" i="1">
                          <a:latin typeface="Cambria Math" panose="02040503050406030204" pitchFamily="18" charset="0"/>
                        </a:rPr>
                        <m:t>𝑝𝑟𝑜𝑔𝑟𝑎𝑚𝑎𝑑𝑜𝑠</m:t>
                      </m:r>
                      <m:r>
                        <a:rPr lang="es-CO" sz="1100" b="0" i="1">
                          <a:latin typeface="Cambria Math" panose="02040503050406030204" pitchFamily="18" charset="0"/>
                        </a:rPr>
                        <m:t> </m:t>
                      </m:r>
                      <m:r>
                        <a:rPr lang="es-CO" sz="1100" b="0" i="1">
                          <a:latin typeface="Cambria Math" panose="02040503050406030204" pitchFamily="18" charset="0"/>
                        </a:rPr>
                        <m:t>𝑝𝑎𝑟𝑎</m:t>
                      </m:r>
                      <m:r>
                        <a:rPr lang="es-CO" sz="1100" b="0" i="1">
                          <a:latin typeface="Cambria Math" panose="02040503050406030204" pitchFamily="18" charset="0"/>
                        </a:rPr>
                        <m:t> </m:t>
                      </m:r>
                      <m:r>
                        <a:rPr lang="es-CO" sz="1100" b="0" i="1">
                          <a:latin typeface="Cambria Math" panose="02040503050406030204" pitchFamily="18" charset="0"/>
                        </a:rPr>
                        <m:t>𝑙𝑎</m:t>
                      </m:r>
                      <m:r>
                        <a:rPr lang="es-CO" sz="1100" b="0" i="1">
                          <a:latin typeface="Cambria Math" panose="02040503050406030204" pitchFamily="18" charset="0"/>
                        </a:rPr>
                        <m:t> </m:t>
                      </m:r>
                      <m:r>
                        <a:rPr lang="es-CO" sz="1100" b="0" i="1">
                          <a:latin typeface="Cambria Math" panose="02040503050406030204" pitchFamily="18" charset="0"/>
                        </a:rPr>
                        <m:t>𝑟𝑒𝑔𝑙𝑎𝑚𝑒𝑛𝑡𝑎𝑐𝑖𝑜𝑛</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𝑙𝑎</m:t>
                      </m:r>
                      <m:r>
                        <a:rPr lang="es-CO" sz="1100" b="0" i="1">
                          <a:latin typeface="Cambria Math" panose="02040503050406030204" pitchFamily="18" charset="0"/>
                        </a:rPr>
                        <m:t> </m:t>
                      </m:r>
                      <m:r>
                        <a:rPr lang="es-CO" sz="1100" b="0" i="1">
                          <a:latin typeface="Cambria Math" panose="02040503050406030204" pitchFamily="18" charset="0"/>
                        </a:rPr>
                        <m:t>𝑝𝑜𝑙𝑖𝑡𝑖𝑐𝑎</m:t>
                      </m:r>
                    </m:den>
                  </m:f>
                </m:oMath>
              </a14:m>
              <a:r>
                <a:rPr lang="es-CO" sz="1100"/>
                <a:t>  </a:t>
              </a:r>
              <a:r>
                <a:rPr lang="es-CO" sz="900">
                  <a:latin typeface="Cambria Math" panose="02040503050406030204" pitchFamily="18" charset="0"/>
                  <a:ea typeface="Cambria Math" panose="02040503050406030204" pitchFamily="18" charset="0"/>
                </a:rPr>
                <a:t>X100</a:t>
              </a:r>
            </a:p>
          </xdr:txBody>
        </xdr:sp>
      </mc:Choice>
      <mc:Fallback xmlns="">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5540819" y="17408822"/>
              <a:ext cx="4257261" cy="386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100" i="0">
                  <a:latin typeface="Cambria Math" panose="02040503050406030204" pitchFamily="18" charset="0"/>
                </a:rPr>
                <a:t>(</a:t>
              </a:r>
              <a:r>
                <a:rPr lang="es-CO" sz="1100" b="0" i="0">
                  <a:latin typeface="Cambria Math" panose="02040503050406030204" pitchFamily="18" charset="0"/>
                </a:rPr>
                <a:t>𝑁𝑢𝑚𝑒𝑟𝑜 𝑑𝑒 𝑝𝑟𝑜𝑑𝑢𝑐𝑡𝑜𝑠 𝑎𝑐𝑡𝑢𝑎𝑙𝑖𝑧𝑎𝑑𝑜𝑠 𝑝𝑎𝑟𝑎 𝑙𝑎 𝑟𝑒𝑔𝑙𝑎𝑚𝑒𝑛𝑡𝑎𝑐𝑖𝑜𝑛 𝑑𝑒 𝑙𝑎 𝑝𝑜𝑙𝑖𝑡𝑖𝑐𝑎𝑠)/(𝑁𝑢𝑚𝑒𝑟𝑜 𝑑𝑒 𝑝𝑟𝑜𝑑𝑢𝑐𝑡𝑜𝑠 𝑝𝑟𝑜𝑔𝑟𝑎𝑚𝑎𝑑𝑜𝑠 𝑝𝑎𝑟𝑎 𝑙𝑎 𝑟𝑒𝑔𝑙𝑎𝑚𝑒𝑛𝑡𝑎𝑐𝑖𝑜𝑛 𝑑𝑒 𝑙𝑎 𝑝𝑜𝑙𝑖𝑡𝑖𝑐𝑎)</a:t>
              </a:r>
              <a:r>
                <a:rPr lang="es-CO" sz="1100"/>
                <a:t>  </a:t>
              </a:r>
              <a:r>
                <a:rPr lang="es-CO" sz="900">
                  <a:latin typeface="Cambria Math" panose="02040503050406030204" pitchFamily="18" charset="0"/>
                  <a:ea typeface="Cambria Math" panose="02040503050406030204" pitchFamily="18" charset="0"/>
                </a:rPr>
                <a:t>X100</a:t>
              </a:r>
            </a:p>
          </xdr:txBody>
        </xdr:sp>
      </mc:Fallback>
    </mc:AlternateContent>
    <xdr:clientData/>
  </xdr:twoCellAnchor>
  <xdr:twoCellAnchor>
    <xdr:from>
      <xdr:col>9</xdr:col>
      <xdr:colOff>526406</xdr:colOff>
      <xdr:row>14</xdr:row>
      <xdr:rowOff>960667</xdr:rowOff>
    </xdr:from>
    <xdr:to>
      <xdr:col>9</xdr:col>
      <xdr:colOff>4783667</xdr:colOff>
      <xdr:row>14</xdr:row>
      <xdr:rowOff>1366514</xdr:rowOff>
    </xdr:to>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5583844" y="19224855"/>
              <a:ext cx="4257261" cy="4058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O" sz="1100" i="1">
                          <a:latin typeface="Cambria Math" panose="02040503050406030204" pitchFamily="18" charset="0"/>
                        </a:rPr>
                      </m:ctrlPr>
                    </m:fPr>
                    <m:num>
                      <m:r>
                        <a:rPr lang="es-CO" sz="1100" b="0" i="1">
                          <a:latin typeface="Cambria Math" panose="02040503050406030204" pitchFamily="18" charset="0"/>
                        </a:rPr>
                        <m:t>𝑁𝑢𝑚𝑒𝑟𝑜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𝑝𝑟𝑜𝑑𝑢𝑐𝑡𝑜𝑠</m:t>
                      </m:r>
                      <m:r>
                        <a:rPr lang="es-CO" sz="1100" b="0" i="1">
                          <a:latin typeface="Cambria Math" panose="02040503050406030204" pitchFamily="18" charset="0"/>
                        </a:rPr>
                        <m:t> </m:t>
                      </m:r>
                      <m:r>
                        <a:rPr lang="es-CO" sz="1100" b="0" i="1">
                          <a:latin typeface="Cambria Math" panose="02040503050406030204" pitchFamily="18" charset="0"/>
                        </a:rPr>
                        <m:t>𝑝𝑢𝑏𝑙𝑖𝑐𝑎𝑑𝑜𝑠</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𝑒𝑙</m:t>
                      </m:r>
                      <m:r>
                        <a:rPr lang="es-CO" sz="1100" b="0" i="1">
                          <a:latin typeface="Cambria Math" panose="02040503050406030204" pitchFamily="18" charset="0"/>
                        </a:rPr>
                        <m:t> </m:t>
                      </m:r>
                      <m:r>
                        <a:rPr lang="es-CO" sz="1100" b="0" i="1">
                          <a:latin typeface="Cambria Math" panose="02040503050406030204" pitchFamily="18" charset="0"/>
                        </a:rPr>
                        <m:t>𝑂𝑏𝑠𝑒𝑟𝑣𝑎𝑡𝑜𝑟𝑖𝑜</m:t>
                      </m:r>
                    </m:num>
                    <m:den>
                      <m:r>
                        <a:rPr lang="es-CO" sz="1100" b="0" i="1">
                          <a:latin typeface="Cambria Math" panose="02040503050406030204" pitchFamily="18" charset="0"/>
                        </a:rPr>
                        <m:t>𝑁𝑢𝑚𝑒𝑟𝑜</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𝑝𝑟𝑜𝑑𝑢𝑐𝑡𝑜𝑠</m:t>
                      </m:r>
                      <m:r>
                        <a:rPr lang="es-CO" sz="1100" b="0" i="1">
                          <a:latin typeface="Cambria Math" panose="02040503050406030204" pitchFamily="18" charset="0"/>
                        </a:rPr>
                        <m:t> </m:t>
                      </m:r>
                      <m:r>
                        <a:rPr lang="es-CO" sz="1100" b="0" i="1">
                          <a:latin typeface="Cambria Math" panose="02040503050406030204" pitchFamily="18" charset="0"/>
                        </a:rPr>
                        <m:t>𝑝𝑟𝑜𝑔𝑟𝑎𝑚𝑎𝑑𝑜𝑠</m:t>
                      </m:r>
                      <m:r>
                        <a:rPr lang="es-CO" sz="1100" b="0" i="1">
                          <a:latin typeface="Cambria Math" panose="02040503050406030204" pitchFamily="18" charset="0"/>
                        </a:rPr>
                        <m:t> </m:t>
                      </m:r>
                      <m:r>
                        <a:rPr lang="es-CO" sz="1100" b="0" i="1">
                          <a:latin typeface="Cambria Math" panose="02040503050406030204" pitchFamily="18" charset="0"/>
                        </a:rPr>
                        <m:t>𝑝𝑎𝑟𝑎</m:t>
                      </m:r>
                      <m:r>
                        <a:rPr lang="es-CO" sz="1100" b="0" i="1">
                          <a:latin typeface="Cambria Math" panose="02040503050406030204" pitchFamily="18" charset="0"/>
                        </a:rPr>
                        <m:t> </m:t>
                      </m:r>
                      <m:r>
                        <a:rPr lang="es-CO" sz="1100" b="0" i="1">
                          <a:latin typeface="Cambria Math" panose="02040503050406030204" pitchFamily="18" charset="0"/>
                        </a:rPr>
                        <m:t>𝑝𝑢𝑏𝑙𝑖𝑐𝑎𝑐𝑖</m:t>
                      </m:r>
                      <m:r>
                        <a:rPr lang="es-CO" sz="1100" b="0" i="1">
                          <a:latin typeface="Cambria Math" panose="02040503050406030204" pitchFamily="18" charset="0"/>
                        </a:rPr>
                        <m:t>ó</m:t>
                      </m:r>
                      <m:r>
                        <a:rPr lang="es-CO" sz="1100" b="0" i="1">
                          <a:latin typeface="Cambria Math" panose="02040503050406030204" pitchFamily="18" charset="0"/>
                        </a:rPr>
                        <m:t>𝑛</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𝑒𝑙</m:t>
                      </m:r>
                      <m:r>
                        <a:rPr lang="es-CO" sz="1100" b="0" i="1">
                          <a:latin typeface="Cambria Math" panose="02040503050406030204" pitchFamily="18" charset="0"/>
                        </a:rPr>
                        <m:t> </m:t>
                      </m:r>
                      <m:r>
                        <a:rPr lang="es-CO" sz="1100" b="0" i="1">
                          <a:latin typeface="Cambria Math" panose="02040503050406030204" pitchFamily="18" charset="0"/>
                        </a:rPr>
                        <m:t>𝑂𝑏𝑠𝑒𝑟𝑣𝑎𝑡𝑜𝑟𝑖𝑜</m:t>
                      </m:r>
                    </m:den>
                  </m:f>
                </m:oMath>
              </a14:m>
              <a:r>
                <a:rPr lang="es-CO" sz="1100"/>
                <a:t>  </a:t>
              </a:r>
              <a:r>
                <a:rPr lang="es-CO" sz="900">
                  <a:latin typeface="Cambria Math" panose="02040503050406030204" pitchFamily="18" charset="0"/>
                  <a:ea typeface="Cambria Math" panose="02040503050406030204" pitchFamily="18" charset="0"/>
                </a:rPr>
                <a:t>X100</a:t>
              </a:r>
            </a:p>
          </xdr:txBody>
        </xdr:sp>
      </mc:Choice>
      <mc:Fallback xmlns="">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5583844" y="19224855"/>
              <a:ext cx="4257261" cy="4058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100" i="0">
                  <a:latin typeface="Cambria Math" panose="02040503050406030204" pitchFamily="18" charset="0"/>
                </a:rPr>
                <a:t>(</a:t>
              </a:r>
              <a:r>
                <a:rPr lang="es-CO" sz="1100" b="0" i="0">
                  <a:latin typeface="Cambria Math" panose="02040503050406030204" pitchFamily="18" charset="0"/>
                </a:rPr>
                <a:t>𝑁𝑢𝑚𝑒𝑟𝑜 𝑑𝑒 𝑝𝑟𝑜𝑑𝑢𝑐𝑡𝑜𝑠 𝑝𝑢𝑏𝑙𝑖𝑐𝑎𝑑𝑜𝑠 𝑒𝑛 𝑒𝑙 𝑂𝑏𝑠𝑒𝑟𝑣𝑎𝑡𝑜𝑟𝑖𝑜)/(𝑁𝑢𝑚𝑒𝑟𝑜 𝑑𝑒 𝑝𝑟𝑜𝑑𝑢𝑐𝑡𝑜𝑠 𝑝𝑟𝑜𝑔𝑟𝑎𝑚𝑎𝑑𝑜𝑠 𝑝𝑎𝑟𝑎 𝑝𝑢𝑏𝑙𝑖𝑐𝑎𝑐𝑖ó𝑛 𝑒𝑛 𝑒𝑙 𝑂𝑏𝑠𝑒𝑟𝑣𝑎𝑡𝑜𝑟𝑖𝑜)</a:t>
              </a:r>
              <a:r>
                <a:rPr lang="es-CO" sz="1100"/>
                <a:t>  </a:t>
              </a:r>
              <a:r>
                <a:rPr lang="es-CO" sz="900">
                  <a:latin typeface="Cambria Math" panose="02040503050406030204" pitchFamily="18" charset="0"/>
                  <a:ea typeface="Cambria Math" panose="02040503050406030204" pitchFamily="18" charset="0"/>
                </a:rPr>
                <a:t>X100</a:t>
              </a:r>
            </a:p>
          </xdr:txBody>
        </xdr:sp>
      </mc:Fallback>
    </mc:AlternateContent>
    <xdr:clientData/>
  </xdr:twoCellAnchor>
  <xdr:twoCellAnchor>
    <xdr:from>
      <xdr:col>9</xdr:col>
      <xdr:colOff>158288</xdr:colOff>
      <xdr:row>21</xdr:row>
      <xdr:rowOff>232834</xdr:rowOff>
    </xdr:from>
    <xdr:to>
      <xdr:col>9</xdr:col>
      <xdr:colOff>4798324</xdr:colOff>
      <xdr:row>21</xdr:row>
      <xdr:rowOff>940404</xdr:rowOff>
    </xdr:to>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4498705" y="32639001"/>
              <a:ext cx="4640036"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b="0" i="1">
                            <a:solidFill>
                              <a:schemeClr val="tx1"/>
                            </a:solidFill>
                            <a:effectLst/>
                            <a:latin typeface="Cambria Math" panose="02040503050406030204" pitchFamily="18" charset="0"/>
                            <a:ea typeface="+mn-ea"/>
                            <a:cs typeface="+mn-cs"/>
                          </a:rPr>
                          <m:t>𝑁𝑢𝑚𝑒𝑟𝑜</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𝑐𝑜𝑡𝑖𝑧𝑎𝑐𝑖𝑜𝑛𝑒𝑠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𝑒𝑛𝑣𝑖𝑎𝑑𝑎𝑠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𝑐𝑙𝑖𝑒𝑛𝑡𝑒𝑠</m:t>
                        </m:r>
                      </m:num>
                      <m:den>
                        <m:eqArr>
                          <m:eqArrPr>
                            <m:ctrlPr>
                              <a:rPr lang="es-CO" sz="900" i="1">
                                <a:solidFill>
                                  <a:schemeClr val="tx1"/>
                                </a:solidFill>
                                <a:effectLst/>
                                <a:latin typeface="Cambria Math" panose="02040503050406030204" pitchFamily="18" charset="0"/>
                                <a:ea typeface="+mn-ea"/>
                                <a:cs typeface="+mn-cs"/>
                              </a:rPr>
                            </m:ctrlPr>
                          </m:eqArrPr>
                          <m:e>
                            <m:r>
                              <a:rPr lang="es-CO" sz="900" i="1">
                                <a:solidFill>
                                  <a:schemeClr val="tx1"/>
                                </a:solidFill>
                                <a:effectLst/>
                                <a:latin typeface="Cambria Math" panose="02040503050406030204" pitchFamily="18" charset="0"/>
                                <a:ea typeface="+mn-ea"/>
                                <a:cs typeface="+mn-cs"/>
                              </a:rPr>
                              <m:t> </m:t>
                            </m:r>
                          </m:e>
                          <m:e>
                            <m:r>
                              <a:rPr lang="es-CO" sz="90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𝑇𝑜𝑡𝑎𝑙</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𝑠𝑜𝑙𝑖𝑐𝑖𝑡𝑢𝑑𝑒𝑠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𝑐𝑜𝑡𝑖𝑧𝑎𝑐𝑖𝑜𝑛𝑒𝑠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𝑟𝑒𝑐𝑖𝑏𝑖𝑑𝑎𝑠</m:t>
                            </m:r>
                          </m:e>
                        </m:eqArr>
                      </m:den>
                    </m:f>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𝑋</m:t>
                    </m:r>
                    <m:r>
                      <a:rPr lang="es-CO" sz="900" i="1">
                        <a:solidFill>
                          <a:schemeClr val="tx1"/>
                        </a:solidFill>
                        <a:effectLst/>
                        <a:latin typeface="Cambria Math" panose="02040503050406030204" pitchFamily="18" charset="0"/>
                        <a:ea typeface="+mn-ea"/>
                        <a:cs typeface="+mn-cs"/>
                      </a:rPr>
                      <m:t> 100</m:t>
                    </m:r>
                  </m:oMath>
                </m:oMathPara>
              </a14:m>
              <a:endParaRPr lang="es-CO" sz="900">
                <a:latin typeface="+mj-lt"/>
                <a:cs typeface="Arial" panose="020B0604020202020204" pitchFamily="34" charset="0"/>
              </a:endParaRPr>
            </a:p>
          </xdr:txBody>
        </xdr:sp>
      </mc:Choice>
      <mc:Fallback xmlns="">
        <xdr:sp macro="" textlink="">
          <xdr:nvSpPr>
            <xdr:cNvPr id="33" name="CuadroTexto 32">
              <a:extLst>
                <a:ext uri="{FF2B5EF4-FFF2-40B4-BE49-F238E27FC236}">
                  <a16:creationId xmlns:a16="http://schemas.microsoft.com/office/drawing/2014/main" id="{F406E4CE-4C84-4DEE-BD4A-05BEFA9C7916}"/>
                </a:ext>
              </a:extLst>
            </xdr:cNvPr>
            <xdr:cNvSpPr txBox="1"/>
          </xdr:nvSpPr>
          <xdr:spPr>
            <a:xfrm>
              <a:off x="14498705" y="32639001"/>
              <a:ext cx="4640036"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a:t>
              </a:r>
              <a:r>
                <a:rPr lang="es-CO" sz="900" b="0" i="0">
                  <a:solidFill>
                    <a:schemeClr val="tx1"/>
                  </a:solidFill>
                  <a:effectLst/>
                  <a:latin typeface="Cambria Math" panose="02040503050406030204" pitchFamily="18" charset="0"/>
                  <a:ea typeface="+mn-ea"/>
                  <a:cs typeface="+mn-cs"/>
                </a:rPr>
                <a:t>𝑁𝑢𝑚𝑒𝑟𝑜 𝑑𝑒 𝑐𝑜𝑡𝑖𝑧𝑎𝑐𝑖𝑜𝑛𝑒𝑠 𝑒𝑛𝑣𝑖𝑎𝑑𝑎𝑠 𝑎 𝑐𝑙𝑖𝑒𝑛𝑡𝑒𝑠)/█(</a:t>
              </a:r>
              <a:r>
                <a:rPr lang="es-CO" sz="900" i="0">
                  <a:solidFill>
                    <a:schemeClr val="tx1"/>
                  </a:solidFill>
                  <a:effectLst/>
                  <a:latin typeface="Cambria Math" panose="02040503050406030204" pitchFamily="18" charset="0"/>
                  <a:ea typeface="+mn-ea"/>
                  <a:cs typeface="+mn-cs"/>
                </a:rPr>
                <a:t> @ </a:t>
              </a:r>
              <a:r>
                <a:rPr lang="es-CO" sz="900" b="0" i="0">
                  <a:solidFill>
                    <a:schemeClr val="tx1"/>
                  </a:solidFill>
                  <a:effectLst/>
                  <a:latin typeface="Cambria Math" panose="02040503050406030204" pitchFamily="18" charset="0"/>
                  <a:ea typeface="+mn-ea"/>
                  <a:cs typeface="+mn-cs"/>
                </a:rPr>
                <a:t>𝑇𝑜𝑡𝑎𝑙 𝑑𝑒 𝑠𝑜𝑙𝑖𝑐𝑖𝑡𝑢𝑑𝑒𝑠 𝑑𝑒 𝑐𝑜𝑡𝑖𝑧𝑎𝑐𝑖𝑜𝑛𝑒𝑠 𝑟𝑒𝑐𝑖𝑏𝑖𝑑𝑎𝑠) </a:t>
              </a:r>
              <a:r>
                <a:rPr lang="es-CO" sz="900" i="0">
                  <a:solidFill>
                    <a:schemeClr val="tx1"/>
                  </a:solidFill>
                  <a:effectLst/>
                  <a:latin typeface="Cambria Math" panose="02040503050406030204" pitchFamily="18" charset="0"/>
                  <a:ea typeface="+mn-ea"/>
                  <a:cs typeface="+mn-cs"/>
                </a:rPr>
                <a:t> 𝑋 100</a:t>
              </a:r>
              <a:endParaRPr lang="es-CO" sz="900">
                <a:latin typeface="+mj-lt"/>
                <a:cs typeface="Arial" panose="020B0604020202020204" pitchFamily="34" charset="0"/>
              </a:endParaRPr>
            </a:p>
          </xdr:txBody>
        </xdr:sp>
      </mc:Fallback>
    </mc:AlternateContent>
    <xdr:clientData/>
  </xdr:twoCellAnchor>
  <xdr:twoCellAnchor>
    <xdr:from>
      <xdr:col>9</xdr:col>
      <xdr:colOff>99391</xdr:colOff>
      <xdr:row>22</xdr:row>
      <xdr:rowOff>753717</xdr:rowOff>
    </xdr:from>
    <xdr:to>
      <xdr:col>9</xdr:col>
      <xdr:colOff>4795630</xdr:colOff>
      <xdr:row>22</xdr:row>
      <xdr:rowOff>1366630</xdr:rowOff>
    </xdr:to>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4439808" y="34366384"/>
              <a:ext cx="4696239" cy="612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800" i="1">
                            <a:solidFill>
                              <a:schemeClr val="tx1"/>
                            </a:solidFill>
                            <a:effectLst/>
                            <a:latin typeface="Cambria Math" panose="02040503050406030204" pitchFamily="18" charset="0"/>
                            <a:ea typeface="+mn-ea"/>
                            <a:cs typeface="+mn-cs"/>
                          </a:rPr>
                        </m:ctrlPr>
                      </m:fPr>
                      <m:num>
                        <m:r>
                          <a:rPr lang="es-CO" sz="800" b="0" i="1">
                            <a:solidFill>
                              <a:schemeClr val="tx1"/>
                            </a:solidFill>
                            <a:effectLst/>
                            <a:latin typeface="Cambria Math" panose="02040503050406030204" pitchFamily="18" charset="0"/>
                            <a:ea typeface="+mn-ea"/>
                            <a:cs typeface="+mn-cs"/>
                          </a:rPr>
                          <m:t>𝑁</m:t>
                        </m:r>
                        <m:r>
                          <a:rPr lang="es-CO" sz="800" b="0" i="1">
                            <a:solidFill>
                              <a:schemeClr val="tx1"/>
                            </a:solidFill>
                            <a:effectLst/>
                            <a:latin typeface="Cambria Math" panose="02040503050406030204" pitchFamily="18" charset="0"/>
                            <a:ea typeface="+mn-ea"/>
                            <a:cs typeface="+mn-cs"/>
                          </a:rPr>
                          <m:t>ú</m:t>
                        </m:r>
                        <m:r>
                          <a:rPr lang="es-CO" sz="800" b="0" i="1">
                            <a:solidFill>
                              <a:schemeClr val="tx1"/>
                            </a:solidFill>
                            <a:effectLst/>
                            <a:latin typeface="Cambria Math" panose="02040503050406030204" pitchFamily="18" charset="0"/>
                            <a:ea typeface="+mn-ea"/>
                            <a:cs typeface="+mn-cs"/>
                          </a:rPr>
                          <m:t>𝑚𝑒𝑟𝑜</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𝑑𝑒</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𝑢𝑠𝑢𝑎𝑟𝑖𝑜𝑠</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𝑠𝑎𝑡𝑖𝑠𝑓𝑒𝑐h𝑜𝑠</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𝑐𝑜𝑛</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𝑒𝑙</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𝑠𝑒𝑟𝑣𝑖𝑐𝑖𝑜</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𝑝𝑟𝑒𝑠𝑡𝑎𝑑𝑜</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𝑠𝑒𝑔</m:t>
                        </m:r>
                        <m:r>
                          <a:rPr lang="es-CO" sz="800" b="0" i="1">
                            <a:solidFill>
                              <a:schemeClr val="tx1"/>
                            </a:solidFill>
                            <a:effectLst/>
                            <a:latin typeface="Cambria Math" panose="02040503050406030204" pitchFamily="18" charset="0"/>
                            <a:ea typeface="+mn-ea"/>
                            <a:cs typeface="+mn-cs"/>
                          </a:rPr>
                          <m:t>ú</m:t>
                        </m:r>
                        <m:r>
                          <a:rPr lang="es-CO" sz="800" b="0" i="1">
                            <a:solidFill>
                              <a:schemeClr val="tx1"/>
                            </a:solidFill>
                            <a:effectLst/>
                            <a:latin typeface="Cambria Math" panose="02040503050406030204" pitchFamily="18" charset="0"/>
                            <a:ea typeface="+mn-ea"/>
                            <a:cs typeface="+mn-cs"/>
                          </a:rPr>
                          <m:t>𝑛</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𝑒𝑛𝑐𝑢𝑒𝑠𝑡𝑎</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𝑑𝑒</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𝑠𝑎𝑡𝑖𝑠𝑓𝑎𝑐𝑐𝑖</m:t>
                        </m:r>
                        <m:r>
                          <a:rPr lang="es-CO" sz="800" b="0" i="1">
                            <a:solidFill>
                              <a:schemeClr val="tx1"/>
                            </a:solidFill>
                            <a:effectLst/>
                            <a:latin typeface="Cambria Math" panose="02040503050406030204" pitchFamily="18" charset="0"/>
                            <a:ea typeface="+mn-ea"/>
                            <a:cs typeface="+mn-cs"/>
                          </a:rPr>
                          <m:t>ó</m:t>
                        </m:r>
                        <m:r>
                          <a:rPr lang="es-CO" sz="800" b="0" i="1">
                            <a:solidFill>
                              <a:schemeClr val="tx1"/>
                            </a:solidFill>
                            <a:effectLst/>
                            <a:latin typeface="Cambria Math" panose="02040503050406030204" pitchFamily="18" charset="0"/>
                            <a:ea typeface="+mn-ea"/>
                            <a:cs typeface="+mn-cs"/>
                          </a:rPr>
                          <m:t>𝑛</m:t>
                        </m:r>
                        <m:r>
                          <a:rPr lang="es-CO" sz="800" b="0" i="1">
                            <a:solidFill>
                              <a:schemeClr val="tx1"/>
                            </a:solidFill>
                            <a:effectLst/>
                            <a:latin typeface="Cambria Math" panose="02040503050406030204" pitchFamily="18" charset="0"/>
                            <a:ea typeface="+mn-ea"/>
                            <a:cs typeface="+mn-cs"/>
                          </a:rPr>
                          <m:t> </m:t>
                        </m:r>
                      </m:num>
                      <m:den>
                        <m:eqArr>
                          <m:eqArrPr>
                            <m:ctrlPr>
                              <a:rPr lang="es-CO" sz="800" i="1">
                                <a:solidFill>
                                  <a:schemeClr val="tx1"/>
                                </a:solidFill>
                                <a:effectLst/>
                                <a:latin typeface="Cambria Math" panose="02040503050406030204" pitchFamily="18" charset="0"/>
                                <a:ea typeface="+mn-ea"/>
                                <a:cs typeface="+mn-cs"/>
                              </a:rPr>
                            </m:ctrlPr>
                          </m:eqArrPr>
                          <m:e>
                            <m:r>
                              <a:rPr lang="es-CO" sz="800" i="1">
                                <a:solidFill>
                                  <a:schemeClr val="tx1"/>
                                </a:solidFill>
                                <a:effectLst/>
                                <a:latin typeface="Cambria Math" panose="02040503050406030204" pitchFamily="18" charset="0"/>
                                <a:ea typeface="+mn-ea"/>
                                <a:cs typeface="+mn-cs"/>
                              </a:rPr>
                              <m:t> </m:t>
                            </m:r>
                          </m:e>
                          <m:e>
                            <m:r>
                              <a:rPr lang="es-CO" sz="80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𝑁𝑢𝑚𝑒𝑟𝑜</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𝑡𝑜𝑡𝑎𝑙</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𝑑𝑒</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𝑢𝑠𝑢𝑎𝑟𝑖𝑜𝑠</m:t>
                            </m:r>
                            <m:r>
                              <a:rPr lang="es-CO" sz="800" b="0" i="1">
                                <a:solidFill>
                                  <a:schemeClr val="tx1"/>
                                </a:solidFill>
                                <a:effectLst/>
                                <a:latin typeface="Cambria Math" panose="02040503050406030204" pitchFamily="18" charset="0"/>
                                <a:ea typeface="+mn-ea"/>
                                <a:cs typeface="+mn-cs"/>
                              </a:rPr>
                              <m:t> </m:t>
                            </m:r>
                            <m:r>
                              <a:rPr lang="es-CO" sz="800" b="0" i="1">
                                <a:solidFill>
                                  <a:schemeClr val="tx1"/>
                                </a:solidFill>
                                <a:effectLst/>
                                <a:latin typeface="Cambria Math" panose="02040503050406030204" pitchFamily="18" charset="0"/>
                                <a:ea typeface="+mn-ea"/>
                                <a:cs typeface="+mn-cs"/>
                              </a:rPr>
                              <m:t>𝑒𝑛𝑐𝑢𝑒𝑠𝑡𝑎𝑑𝑜𝑠</m:t>
                            </m:r>
                          </m:e>
                        </m:eqArr>
                      </m:den>
                    </m:f>
                    <m:r>
                      <a:rPr lang="es-CO" sz="800" i="1">
                        <a:solidFill>
                          <a:schemeClr val="tx1"/>
                        </a:solidFill>
                        <a:effectLst/>
                        <a:latin typeface="Cambria Math" panose="02040503050406030204" pitchFamily="18" charset="0"/>
                        <a:ea typeface="+mn-ea"/>
                        <a:cs typeface="+mn-cs"/>
                      </a:rPr>
                      <m:t> </m:t>
                    </m:r>
                    <m:r>
                      <a:rPr lang="es-CO" sz="800" i="1">
                        <a:solidFill>
                          <a:schemeClr val="tx1"/>
                        </a:solidFill>
                        <a:effectLst/>
                        <a:latin typeface="Cambria Math" panose="02040503050406030204" pitchFamily="18" charset="0"/>
                        <a:ea typeface="+mn-ea"/>
                        <a:cs typeface="+mn-cs"/>
                      </a:rPr>
                      <m:t>𝑋</m:t>
                    </m:r>
                    <m:r>
                      <a:rPr lang="es-CO" sz="800" i="1">
                        <a:solidFill>
                          <a:schemeClr val="tx1"/>
                        </a:solidFill>
                        <a:effectLst/>
                        <a:latin typeface="Cambria Math" panose="02040503050406030204" pitchFamily="18" charset="0"/>
                        <a:ea typeface="+mn-ea"/>
                        <a:cs typeface="+mn-cs"/>
                      </a:rPr>
                      <m:t> 100</m:t>
                    </m:r>
                  </m:oMath>
                </m:oMathPara>
              </a14:m>
              <a:endParaRPr lang="es-CO" sz="800">
                <a:latin typeface="+mj-lt"/>
                <a:cs typeface="Arial" panose="020B0604020202020204" pitchFamily="34" charset="0"/>
              </a:endParaRPr>
            </a:p>
          </xdr:txBody>
        </xdr:sp>
      </mc:Choice>
      <mc:Fallback xmlns="">
        <xdr:sp macro="" textlink="">
          <xdr:nvSpPr>
            <xdr:cNvPr id="34" name="CuadroTexto 33">
              <a:extLst>
                <a:ext uri="{FF2B5EF4-FFF2-40B4-BE49-F238E27FC236}">
                  <a16:creationId xmlns:a16="http://schemas.microsoft.com/office/drawing/2014/main" id="{CD565EFA-CE4A-43B7-B7C2-5C19F638ACAF}"/>
                </a:ext>
              </a:extLst>
            </xdr:cNvPr>
            <xdr:cNvSpPr txBox="1"/>
          </xdr:nvSpPr>
          <xdr:spPr>
            <a:xfrm>
              <a:off x="14439808" y="34366384"/>
              <a:ext cx="4696239" cy="612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800" i="0">
                  <a:solidFill>
                    <a:schemeClr val="tx1"/>
                  </a:solidFill>
                  <a:effectLst/>
                  <a:latin typeface="Cambria Math" panose="02040503050406030204" pitchFamily="18" charset="0"/>
                  <a:ea typeface="+mn-ea"/>
                  <a:cs typeface="+mn-cs"/>
                </a:rPr>
                <a:t>(</a:t>
              </a:r>
              <a:r>
                <a:rPr lang="es-CO" sz="800" b="0" i="0">
                  <a:solidFill>
                    <a:schemeClr val="tx1"/>
                  </a:solidFill>
                  <a:effectLst/>
                  <a:latin typeface="Cambria Math" panose="02040503050406030204" pitchFamily="18" charset="0"/>
                  <a:ea typeface="+mn-ea"/>
                  <a:cs typeface="+mn-cs"/>
                </a:rPr>
                <a:t>𝑁ú𝑚𝑒𝑟𝑜 𝑑𝑒 𝑢𝑠𝑢𝑎𝑟𝑖𝑜𝑠 𝑠𝑎𝑡𝑖𝑠𝑓𝑒𝑐ℎ𝑜𝑠 𝑐𝑜𝑛 𝑒𝑙 𝑠𝑒𝑟𝑣𝑖𝑐𝑖𝑜 𝑝𝑟𝑒𝑠𝑡𝑎𝑑𝑜 𝑠𝑒𝑔ú𝑛 𝑒𝑛𝑐𝑢𝑒𝑠𝑡𝑎 𝑑𝑒 𝑠𝑎𝑡𝑖𝑠𝑓𝑎𝑐𝑐𝑖ó𝑛 )/█(</a:t>
              </a:r>
              <a:r>
                <a:rPr lang="es-CO" sz="800" i="0">
                  <a:solidFill>
                    <a:schemeClr val="tx1"/>
                  </a:solidFill>
                  <a:effectLst/>
                  <a:latin typeface="Cambria Math" panose="02040503050406030204" pitchFamily="18" charset="0"/>
                  <a:ea typeface="+mn-ea"/>
                  <a:cs typeface="+mn-cs"/>
                </a:rPr>
                <a:t> @ </a:t>
              </a:r>
              <a:r>
                <a:rPr lang="es-CO" sz="800" b="0" i="0">
                  <a:solidFill>
                    <a:schemeClr val="tx1"/>
                  </a:solidFill>
                  <a:effectLst/>
                  <a:latin typeface="Cambria Math" panose="02040503050406030204" pitchFamily="18" charset="0"/>
                  <a:ea typeface="+mn-ea"/>
                  <a:cs typeface="+mn-cs"/>
                </a:rPr>
                <a:t>𝑁𝑢𝑚𝑒𝑟𝑜 𝑡𝑜𝑡𝑎𝑙 𝑑𝑒 𝑢𝑠𝑢𝑎𝑟𝑖𝑜𝑠 𝑒𝑛𝑐𝑢𝑒𝑠𝑡𝑎𝑑𝑜𝑠) </a:t>
              </a:r>
              <a:r>
                <a:rPr lang="es-CO" sz="800" i="0">
                  <a:solidFill>
                    <a:schemeClr val="tx1"/>
                  </a:solidFill>
                  <a:effectLst/>
                  <a:latin typeface="Cambria Math" panose="02040503050406030204" pitchFamily="18" charset="0"/>
                  <a:ea typeface="+mn-ea"/>
                  <a:cs typeface="+mn-cs"/>
                </a:rPr>
                <a:t> 𝑋 100</a:t>
              </a:r>
              <a:endParaRPr lang="es-CO" sz="800">
                <a:latin typeface="+mj-lt"/>
                <a:cs typeface="Arial" panose="020B0604020202020204" pitchFamily="34" charset="0"/>
              </a:endParaRPr>
            </a:p>
          </xdr:txBody>
        </xdr:sp>
      </mc:Fallback>
    </mc:AlternateContent>
    <xdr:clientData/>
  </xdr:twoCellAnchor>
  <xdr:twoCellAnchor>
    <xdr:from>
      <xdr:col>9</xdr:col>
      <xdr:colOff>63501</xdr:colOff>
      <xdr:row>31</xdr:row>
      <xdr:rowOff>592667</xdr:rowOff>
    </xdr:from>
    <xdr:to>
      <xdr:col>9</xdr:col>
      <xdr:colOff>4766469</xdr:colOff>
      <xdr:row>31</xdr:row>
      <xdr:rowOff>1042363</xdr:rowOff>
    </xdr:to>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4403918" y="44979167"/>
              <a:ext cx="4702968" cy="449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b="0" i="1">
                            <a:solidFill>
                              <a:schemeClr val="tx1"/>
                            </a:solidFill>
                            <a:effectLst/>
                            <a:latin typeface="Cambria Math" panose="02040503050406030204" pitchFamily="18" charset="0"/>
                            <a:ea typeface="+mn-ea"/>
                            <a:cs typeface="+mn-cs"/>
                          </a:rPr>
                          <m:t>𝐶𝑜𝑚𝑢𝑛𝑖𝑐𝑎𝑐𝑖𝑜𝑛𝑒𝑠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𝑐𝑜𝑛𝑡𝑒𝑠𝑡𝑎𝑑𝑎𝑠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𝑡𝑖𝑒𝑚𝑝𝑜</m:t>
                        </m:r>
                      </m:num>
                      <m:den>
                        <m:r>
                          <a:rPr lang="es-CO" sz="900" b="0" i="1">
                            <a:solidFill>
                              <a:schemeClr val="tx1"/>
                            </a:solidFill>
                            <a:effectLst/>
                            <a:latin typeface="Cambria Math" panose="02040503050406030204" pitchFamily="18" charset="0"/>
                            <a:ea typeface="+mn-ea"/>
                            <a:cs typeface="+mn-cs"/>
                          </a:rPr>
                          <m:t>𝐶𝑜𝑚𝑢𝑛𝑖𝑐𝑎𝑐𝑖𝑜𝑛𝑒𝑠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𝑅𝑒𝑐𝑖𝑏𝑖𝑑𝑎𝑠</m:t>
                        </m:r>
                      </m:den>
                    </m:f>
                    <m:r>
                      <a:rPr lang="es-CO" sz="900" i="1">
                        <a:solidFill>
                          <a:schemeClr val="tx1"/>
                        </a:solidFill>
                        <a:effectLst/>
                        <a:latin typeface="Cambria Math" panose="02040503050406030204" pitchFamily="18" charset="0"/>
                        <a:ea typeface="+mn-ea"/>
                        <a:cs typeface="+mn-cs"/>
                      </a:rPr>
                      <m:t> </m:t>
                    </m:r>
                    <m:r>
                      <a:rPr lang="es-CO" sz="900" i="1">
                        <a:solidFill>
                          <a:schemeClr val="tx1"/>
                        </a:solidFill>
                        <a:effectLst/>
                        <a:latin typeface="Cambria Math" panose="02040503050406030204" pitchFamily="18" charset="0"/>
                        <a:ea typeface="+mn-ea"/>
                        <a:cs typeface="+mn-cs"/>
                      </a:rPr>
                      <m:t>𝑋</m:t>
                    </m:r>
                    <m:r>
                      <a:rPr lang="es-CO" sz="900" i="1">
                        <a:solidFill>
                          <a:schemeClr val="tx1"/>
                        </a:solidFill>
                        <a:effectLst/>
                        <a:latin typeface="Cambria Math" panose="02040503050406030204" pitchFamily="18" charset="0"/>
                        <a:ea typeface="+mn-ea"/>
                        <a:cs typeface="+mn-cs"/>
                      </a:rPr>
                      <m:t>100</m:t>
                    </m:r>
                  </m:oMath>
                </m:oMathPara>
              </a14:m>
              <a:endParaRPr lang="es-CO" sz="900" i="1">
                <a:latin typeface="+mj-lt"/>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73BE36-4F16-4429-A171-D1CF74492123}"/>
                </a:ext>
              </a:extLst>
            </xdr:cNvPr>
            <xdr:cNvSpPr txBox="1"/>
          </xdr:nvSpPr>
          <xdr:spPr>
            <a:xfrm>
              <a:off x="14403918" y="44979167"/>
              <a:ext cx="4702968" cy="449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a:t>
              </a:r>
              <a:r>
                <a:rPr lang="es-CO" sz="900" b="0" i="0">
                  <a:solidFill>
                    <a:schemeClr val="tx1"/>
                  </a:solidFill>
                  <a:effectLst/>
                  <a:latin typeface="Cambria Math" panose="02040503050406030204" pitchFamily="18" charset="0"/>
                  <a:ea typeface="+mn-ea"/>
                  <a:cs typeface="+mn-cs"/>
                </a:rPr>
                <a:t>𝐶𝑜𝑚𝑢𝑛𝑖𝑐𝑎𝑐𝑖𝑜𝑛𝑒𝑠 𝑐𝑜𝑛𝑡𝑒𝑠𝑡𝑎𝑑𝑎𝑠 𝑎 𝑡𝑖𝑒𝑚𝑝𝑜)/(𝐶𝑜𝑚𝑢𝑛𝑖𝑐𝑎𝑐𝑖𝑜𝑛𝑒𝑠 𝑅𝑒𝑐𝑖𝑏𝑖𝑑𝑎𝑠) </a:t>
              </a:r>
              <a:r>
                <a:rPr lang="es-CO" sz="900" i="0">
                  <a:solidFill>
                    <a:schemeClr val="tx1"/>
                  </a:solidFill>
                  <a:effectLst/>
                  <a:latin typeface="Cambria Math" panose="02040503050406030204" pitchFamily="18" charset="0"/>
                  <a:ea typeface="+mn-ea"/>
                  <a:cs typeface="+mn-cs"/>
                </a:rPr>
                <a:t> 𝑋100</a:t>
              </a:r>
              <a:endParaRPr lang="es-CO" sz="900" i="1">
                <a:latin typeface="+mj-lt"/>
                <a:cs typeface="Arial" panose="020B0604020202020204" pitchFamily="34" charset="0"/>
              </a:endParaRPr>
            </a:p>
          </xdr:txBody>
        </xdr:sp>
      </mc:Fallback>
    </mc:AlternateContent>
    <xdr:clientData/>
  </xdr:twoCellAnchor>
  <xdr:twoCellAnchor>
    <xdr:from>
      <xdr:col>8</xdr:col>
      <xdr:colOff>851958</xdr:colOff>
      <xdr:row>8</xdr:row>
      <xdr:rowOff>254000</xdr:rowOff>
    </xdr:from>
    <xdr:to>
      <xdr:col>10</xdr:col>
      <xdr:colOff>201083</xdr:colOff>
      <xdr:row>8</xdr:row>
      <xdr:rowOff>961570</xdr:rowOff>
    </xdr:to>
    <mc:AlternateContent xmlns:mc="http://schemas.openxmlformats.org/markup-compatibility/2006">
      <mc:Choice xmlns:a14="http://schemas.microsoft.com/office/drawing/2010/main"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4282208" y="7482417"/>
              <a:ext cx="5127625"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900" i="1">
                            <a:solidFill>
                              <a:schemeClr val="tx1"/>
                            </a:solidFill>
                            <a:effectLst/>
                            <a:latin typeface="Cambria Math" panose="02040503050406030204" pitchFamily="18" charset="0"/>
                            <a:ea typeface="+mn-ea"/>
                            <a:cs typeface="+mn-cs"/>
                          </a:rPr>
                        </m:ctrlPr>
                      </m:fPr>
                      <m:num>
                        <m:r>
                          <a:rPr lang="es-CO" sz="900" b="0" i="1">
                            <a:solidFill>
                              <a:schemeClr val="tx1"/>
                            </a:solidFill>
                            <a:effectLst/>
                            <a:latin typeface="Cambria Math" panose="02040503050406030204" pitchFamily="18" charset="0"/>
                            <a:ea typeface="+mn-ea"/>
                            <a:cs typeface="+mn-cs"/>
                          </a:rPr>
                          <m:t>𝑁</m:t>
                        </m:r>
                        <m:r>
                          <a:rPr lang="es-CO" sz="900" b="0" i="1">
                            <a:solidFill>
                              <a:schemeClr val="tx1"/>
                            </a:solidFill>
                            <a:effectLst/>
                            <a:latin typeface="Cambria Math" panose="02040503050406030204" pitchFamily="18" charset="0"/>
                            <a:ea typeface="+mn-ea"/>
                            <a:cs typeface="+mn-cs"/>
                          </a:rPr>
                          <m:t>ú</m:t>
                        </m:r>
                        <m:r>
                          <a:rPr lang="es-CO" sz="900" b="0" i="1">
                            <a:solidFill>
                              <a:schemeClr val="tx1"/>
                            </a:solidFill>
                            <a:effectLst/>
                            <a:latin typeface="Cambria Math" panose="02040503050406030204" pitchFamily="18" charset="0"/>
                            <a:ea typeface="+mn-ea"/>
                            <a:cs typeface="+mn-cs"/>
                          </a:rPr>
                          <m:t>𝑚𝑒𝑟𝑜</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𝑎𝑐𝑡𝑖𝑣𝑖𝑑𝑎𝑑𝑒𝑠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𝑟𝑒𝑎𝑙𝑖𝑧𝑎𝑑𝑎𝑠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𝑒𝑛</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𝑒𝑙</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𝑃𝐴𝐷</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𝑙𝑎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𝑣𝑖𝑔𝑒𝑛𝑐𝑖𝑎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𝑚𝑒𝑠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𝑚𝑒𝑠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𝑦</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𝑎𝑐𝑢𝑚𝑢𝑙𝑎𝑑𝑜</m:t>
                        </m:r>
                      </m:num>
                      <m:den>
                        <m:eqArr>
                          <m:eqArrPr>
                            <m:ctrlPr>
                              <a:rPr lang="es-CO" sz="900" i="1">
                                <a:solidFill>
                                  <a:schemeClr val="tx1"/>
                                </a:solidFill>
                                <a:effectLst/>
                                <a:latin typeface="Cambria Math" panose="02040503050406030204" pitchFamily="18" charset="0"/>
                                <a:ea typeface="+mn-ea"/>
                                <a:cs typeface="+mn-cs"/>
                              </a:rPr>
                            </m:ctrlPr>
                          </m:eqArrPr>
                          <m:e>
                            <m:r>
                              <a:rPr lang="es-CO" sz="900" i="1">
                                <a:solidFill>
                                  <a:schemeClr val="tx1"/>
                                </a:solidFill>
                                <a:effectLst/>
                                <a:latin typeface="Cambria Math" panose="02040503050406030204" pitchFamily="18" charset="0"/>
                                <a:ea typeface="+mn-ea"/>
                                <a:cs typeface="+mn-cs"/>
                              </a:rPr>
                              <m:t> </m:t>
                            </m:r>
                          </m:e>
                          <m:e>
                            <m:r>
                              <a:rPr lang="es-CO" sz="900" i="1">
                                <a:solidFill>
                                  <a:schemeClr val="tx1"/>
                                </a:solidFill>
                                <a:effectLst/>
                                <a:latin typeface="Cambria Math" panose="02040503050406030204" pitchFamily="18" charset="0"/>
                                <a:ea typeface="+mn-ea"/>
                                <a:cs typeface="+mn-cs"/>
                              </a:rPr>
                              <m:t> </m:t>
                            </m:r>
                          </m:e>
                        </m:eqArr>
                        <m:r>
                          <a:rPr lang="es-CO" sz="900" b="0" i="1">
                            <a:solidFill>
                              <a:schemeClr val="tx1"/>
                            </a:solidFill>
                            <a:effectLst/>
                            <a:latin typeface="Cambria Math" panose="02040503050406030204" pitchFamily="18" charset="0"/>
                            <a:ea typeface="+mn-ea"/>
                            <a:cs typeface="+mn-cs"/>
                          </a:rPr>
                          <m:t>𝑁</m:t>
                        </m:r>
                        <m:r>
                          <a:rPr lang="es-CO" sz="900" b="0" i="1">
                            <a:solidFill>
                              <a:schemeClr val="tx1"/>
                            </a:solidFill>
                            <a:effectLst/>
                            <a:latin typeface="Cambria Math" panose="02040503050406030204" pitchFamily="18" charset="0"/>
                            <a:ea typeface="+mn-ea"/>
                            <a:cs typeface="+mn-cs"/>
                          </a:rPr>
                          <m:t>ú</m:t>
                        </m:r>
                        <m:r>
                          <a:rPr lang="es-CO" sz="900" b="0" i="1">
                            <a:solidFill>
                              <a:schemeClr val="tx1"/>
                            </a:solidFill>
                            <a:effectLst/>
                            <a:latin typeface="Cambria Math" panose="02040503050406030204" pitchFamily="18" charset="0"/>
                            <a:ea typeface="+mn-ea"/>
                            <a:cs typeface="+mn-cs"/>
                          </a:rPr>
                          <m:t>𝑚𝑒𝑟𝑜</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𝑎𝑐𝑡𝑖𝑣𝑖𝑑𝑎𝑑𝑒𝑠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𝑝𝑟𝑜𝑔𝑟𝑎𝑚𝑎𝑑𝑎𝑠</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𝑒𝑛</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𝑒𝑙</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𝑃𝐴𝐼𝐷</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𝑑𝑒</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𝑙𝑎</m:t>
                        </m:r>
                        <m:r>
                          <a:rPr lang="es-CO" sz="900" b="0" i="1">
                            <a:solidFill>
                              <a:schemeClr val="tx1"/>
                            </a:solidFill>
                            <a:effectLst/>
                            <a:latin typeface="Cambria Math" panose="02040503050406030204" pitchFamily="18" charset="0"/>
                            <a:ea typeface="+mn-ea"/>
                            <a:cs typeface="+mn-cs"/>
                          </a:rPr>
                          <m:t> </m:t>
                        </m:r>
                        <m:r>
                          <a:rPr lang="es-CO" sz="900" b="0" i="1">
                            <a:solidFill>
                              <a:schemeClr val="tx1"/>
                            </a:solidFill>
                            <a:effectLst/>
                            <a:latin typeface="Cambria Math" panose="02040503050406030204" pitchFamily="18" charset="0"/>
                            <a:ea typeface="+mn-ea"/>
                            <a:cs typeface="+mn-cs"/>
                          </a:rPr>
                          <m:t>𝑣𝑖𝑔𝑒𝑛𝑐𝑖𝑎</m:t>
                        </m:r>
                      </m:den>
                    </m:f>
                    <m:r>
                      <a:rPr lang="es-CO" sz="900" i="1">
                        <a:solidFill>
                          <a:schemeClr val="tx1"/>
                        </a:solidFill>
                        <a:effectLst/>
                        <a:latin typeface="Cambria Math" panose="02040503050406030204" pitchFamily="18" charset="0"/>
                        <a:ea typeface="+mn-ea"/>
                        <a:cs typeface="+mn-cs"/>
                      </a:rPr>
                      <m:t> </m:t>
                    </m:r>
                  </m:oMath>
                </m:oMathPara>
              </a14:m>
              <a:endParaRPr lang="es-CO" sz="900">
                <a:latin typeface="+mj-lt"/>
                <a:cs typeface="Arial" panose="020B0604020202020204" pitchFamily="34" charset="0"/>
              </a:endParaRPr>
            </a:p>
          </xdr:txBody>
        </xdr:sp>
      </mc:Choice>
      <mc:Fallback>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4282208" y="7482417"/>
              <a:ext cx="5127625" cy="707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900" i="0">
                  <a:solidFill>
                    <a:schemeClr val="tx1"/>
                  </a:solidFill>
                  <a:effectLst/>
                  <a:latin typeface="Cambria Math" panose="02040503050406030204" pitchFamily="18" charset="0"/>
                  <a:ea typeface="+mn-ea"/>
                  <a:cs typeface="+mn-cs"/>
                </a:rPr>
                <a:t>(</a:t>
              </a:r>
              <a:r>
                <a:rPr lang="es-CO" sz="900" b="0" i="0">
                  <a:solidFill>
                    <a:schemeClr val="tx1"/>
                  </a:solidFill>
                  <a:effectLst/>
                  <a:latin typeface="Cambria Math" panose="02040503050406030204" pitchFamily="18" charset="0"/>
                  <a:ea typeface="+mn-ea"/>
                  <a:cs typeface="+mn-cs"/>
                </a:rPr>
                <a:t>𝑁ú𝑚𝑒𝑟𝑜 𝑑𝑒 𝑎𝑐𝑡𝑖𝑣𝑖𝑑𝑎𝑑𝑒𝑠 𝑟𝑒𝑎𝑙𝑖𝑧𝑎𝑑𝑎𝑠 𝑒𝑛 𝑒𝑙 𝑃𝐴𝐷 𝑑𝑒 𝑙𝑎 𝑣𝑖𝑔𝑒𝑛𝑐𝑖𝑎 𝑚𝑒𝑠 𝑎 𝑚𝑒𝑠 𝑦 𝑎𝑐𝑢𝑚𝑢𝑙𝑎𝑑𝑜)/(█(</a:t>
              </a:r>
              <a:r>
                <a:rPr lang="es-CO" sz="900" i="0">
                  <a:solidFill>
                    <a:schemeClr val="tx1"/>
                  </a:solidFill>
                  <a:effectLst/>
                  <a:latin typeface="Cambria Math" panose="02040503050406030204" pitchFamily="18" charset="0"/>
                  <a:ea typeface="+mn-ea"/>
                  <a:cs typeface="+mn-cs"/>
                </a:rPr>
                <a:t> @ )</a:t>
              </a:r>
              <a:r>
                <a:rPr lang="es-CO" sz="900" b="0" i="0">
                  <a:solidFill>
                    <a:schemeClr val="tx1"/>
                  </a:solidFill>
                  <a:effectLst/>
                  <a:latin typeface="Cambria Math" panose="02040503050406030204" pitchFamily="18" charset="0"/>
                  <a:ea typeface="+mn-ea"/>
                  <a:cs typeface="+mn-cs"/>
                </a:rPr>
                <a:t>𝑁ú𝑚𝑒𝑟𝑜 𝑑𝑒 𝑎𝑐𝑡𝑖𝑣𝑖𝑑𝑎𝑑𝑒𝑠 𝑝𝑟𝑜𝑔𝑟𝑎𝑚𝑎𝑑𝑎𝑠 𝑒𝑛 𝑒𝑙 𝑃𝐴𝐼𝐷 𝑑𝑒 𝑙𝑎 𝑣𝑖𝑔𝑒𝑛𝑐𝑖𝑎) </a:t>
              </a:r>
              <a:r>
                <a:rPr lang="es-CO" sz="900" i="0">
                  <a:solidFill>
                    <a:schemeClr val="tx1"/>
                  </a:solidFill>
                  <a:effectLst/>
                  <a:latin typeface="Cambria Math" panose="02040503050406030204" pitchFamily="18" charset="0"/>
                  <a:ea typeface="+mn-ea"/>
                  <a:cs typeface="+mn-cs"/>
                </a:rPr>
                <a:t> </a:t>
              </a:r>
              <a:endParaRPr lang="es-CO" sz="900">
                <a:latin typeface="+mj-lt"/>
                <a:cs typeface="Arial" panose="020B0604020202020204" pitchFamily="34" charset="0"/>
              </a:endParaRPr>
            </a:p>
          </xdr:txBody>
        </xdr:sp>
      </mc:Fallback>
    </mc:AlternateContent>
    <xdr:clientData/>
  </xdr:twoCellAnchor>
  <xdr:twoCellAnchor>
    <xdr:from>
      <xdr:col>9</xdr:col>
      <xdr:colOff>47625</xdr:colOff>
      <xdr:row>6</xdr:row>
      <xdr:rowOff>343958</xdr:rowOff>
    </xdr:from>
    <xdr:to>
      <xdr:col>9</xdr:col>
      <xdr:colOff>4687661</xdr:colOff>
      <xdr:row>6</xdr:row>
      <xdr:rowOff>1259416</xdr:rowOff>
    </xdr:to>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14388042" y="7604125"/>
              <a:ext cx="4640036" cy="915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400" i="1">
                            <a:solidFill>
                              <a:schemeClr val="tx1"/>
                            </a:solidFill>
                            <a:effectLst/>
                            <a:latin typeface="Cambria Math" panose="02040503050406030204" pitchFamily="18" charset="0"/>
                            <a:ea typeface="+mn-ea"/>
                            <a:cs typeface="+mn-cs"/>
                          </a:rPr>
                        </m:ctrlPr>
                      </m:fPr>
                      <m:num>
                        <m:r>
                          <a:rPr lang="es-CO" sz="1400" b="0" i="1">
                            <a:solidFill>
                              <a:schemeClr val="tx1"/>
                            </a:solidFill>
                            <a:effectLst/>
                            <a:latin typeface="Cambria Math" panose="02040503050406030204" pitchFamily="18" charset="0"/>
                            <a:ea typeface="+mn-ea"/>
                            <a:cs typeface="+mn-cs"/>
                          </a:rPr>
                          <m:t>𝑁</m:t>
                        </m:r>
                        <m:r>
                          <a:rPr lang="es-CO" sz="1400" b="0" i="1">
                            <a:solidFill>
                              <a:schemeClr val="tx1"/>
                            </a:solidFill>
                            <a:effectLst/>
                            <a:latin typeface="Cambria Math" panose="02040503050406030204" pitchFamily="18" charset="0"/>
                            <a:ea typeface="+mn-ea"/>
                            <a:cs typeface="+mn-cs"/>
                          </a:rPr>
                          <m:t>ú</m:t>
                        </m:r>
                        <m:r>
                          <a:rPr lang="es-CO" sz="1400" b="0" i="1">
                            <a:solidFill>
                              <a:schemeClr val="tx1"/>
                            </a:solidFill>
                            <a:effectLst/>
                            <a:latin typeface="Cambria Math" panose="02040503050406030204" pitchFamily="18" charset="0"/>
                            <a:ea typeface="+mn-ea"/>
                            <a:cs typeface="+mn-cs"/>
                          </a:rPr>
                          <m:t>𝑚𝑒𝑟𝑜</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𝑟𝑒𝑐𝑙𝑎𝑚𝑎𝑐𝑖𝑜𝑛𝑒𝑠</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𝑝𝑟𝑒𝑠𝑒𝑛𝑡𝑎𝑑𝑎𝑠</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𝑙𝑎</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𝑛</m:t>
                        </m:r>
                        <m:r>
                          <a:rPr lang="es-CO" sz="1400" b="0" i="1">
                            <a:solidFill>
                              <a:schemeClr val="tx1"/>
                            </a:solidFill>
                            <a:effectLst/>
                            <a:latin typeface="Cambria Math" panose="02040503050406030204" pitchFamily="18" charset="0"/>
                            <a:ea typeface="+mn-ea"/>
                            <a:cs typeface="+mn-cs"/>
                          </a:rPr>
                          <m:t>ó</m:t>
                        </m:r>
                        <m:r>
                          <a:rPr lang="es-CO" sz="1400" b="0" i="1">
                            <a:solidFill>
                              <a:schemeClr val="tx1"/>
                            </a:solidFill>
                            <a:effectLst/>
                            <a:latin typeface="Cambria Math" panose="02040503050406030204" pitchFamily="18" charset="0"/>
                            <a:ea typeface="+mn-ea"/>
                            <a:cs typeface="+mn-cs"/>
                          </a:rPr>
                          <m:t>𝑚𝑖𝑛𝑎</m:t>
                        </m:r>
                      </m:num>
                      <m:den>
                        <m:eqArr>
                          <m:eqArrPr>
                            <m:ctrlPr>
                              <a:rPr lang="es-CO" sz="1400" i="1">
                                <a:solidFill>
                                  <a:schemeClr val="tx1"/>
                                </a:solidFill>
                                <a:effectLst/>
                                <a:latin typeface="Cambria Math" panose="02040503050406030204" pitchFamily="18" charset="0"/>
                                <a:ea typeface="+mn-ea"/>
                                <a:cs typeface="+mn-cs"/>
                              </a:rPr>
                            </m:ctrlPr>
                          </m:eqArrPr>
                          <m:e>
                            <m:r>
                              <a:rPr lang="es-CO" sz="1400" i="1">
                                <a:solidFill>
                                  <a:schemeClr val="tx1"/>
                                </a:solidFill>
                                <a:effectLst/>
                                <a:latin typeface="Cambria Math" panose="02040503050406030204" pitchFamily="18" charset="0"/>
                                <a:ea typeface="+mn-ea"/>
                                <a:cs typeface="+mn-cs"/>
                              </a:rPr>
                              <m:t> </m:t>
                            </m:r>
                          </m:e>
                          <m:e>
                            <m:r>
                              <a:rPr lang="es-CO" sz="1400" i="1">
                                <a:solidFill>
                                  <a:schemeClr val="tx1"/>
                                </a:solidFill>
                                <a:effectLst/>
                                <a:latin typeface="Cambria Math" panose="02040503050406030204" pitchFamily="18" charset="0"/>
                                <a:ea typeface="+mn-ea"/>
                                <a:cs typeface="+mn-cs"/>
                              </a:rPr>
                              <m:t> </m:t>
                            </m:r>
                          </m:e>
                        </m:eqArr>
                      </m:den>
                    </m:f>
                  </m:oMath>
                </m:oMathPara>
              </a14:m>
              <a:endParaRPr lang="es-CO" sz="900">
                <a:latin typeface="+mj-lt"/>
                <a:cs typeface="Arial" panose="020B0604020202020204" pitchFamily="34" charset="0"/>
              </a:endParaRPr>
            </a:p>
          </xdr:txBody>
        </xdr:sp>
      </mc:Choice>
      <mc:Fallback xmlns="">
        <xdr:sp macro="" textlink="">
          <xdr:nvSpPr>
            <xdr:cNvPr id="41" name="CuadroTexto 40">
              <a:extLst>
                <a:ext uri="{FF2B5EF4-FFF2-40B4-BE49-F238E27FC236}">
                  <a16:creationId xmlns:a16="http://schemas.microsoft.com/office/drawing/2014/main" id="{D33DBA15-70A3-4D4F-A1E2-24AACDCB213A}"/>
                </a:ext>
              </a:extLst>
            </xdr:cNvPr>
            <xdr:cNvSpPr txBox="1"/>
          </xdr:nvSpPr>
          <xdr:spPr>
            <a:xfrm>
              <a:off x="14388042" y="7604125"/>
              <a:ext cx="4640036" cy="915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𝑁ú𝑚𝑒𝑟𝑜 𝑑𝑒 𝑟𝑒𝑐𝑙𝑎𝑚𝑎𝑐𝑖𝑜𝑛𝑒𝑠  𝑝𝑟𝑒𝑠𝑒𝑛𝑡𝑎𝑑𝑎𝑠 𝑑𝑒 𝑙𝑎 𝑛ó𝑚𝑖𝑛𝑎)/█(</a:t>
              </a:r>
              <a:r>
                <a:rPr lang="es-CO" sz="1400" i="0">
                  <a:solidFill>
                    <a:schemeClr val="tx1"/>
                  </a:solidFill>
                  <a:effectLst/>
                  <a:latin typeface="Cambria Math" panose="02040503050406030204" pitchFamily="18" charset="0"/>
                  <a:ea typeface="+mn-ea"/>
                  <a:cs typeface="+mn-cs"/>
                </a:rPr>
                <a:t> @ )</a:t>
              </a:r>
              <a:endParaRPr lang="es-CO" sz="900">
                <a:latin typeface="+mj-lt"/>
                <a:cs typeface="Arial" panose="020B0604020202020204" pitchFamily="34" charset="0"/>
              </a:endParaRPr>
            </a:p>
          </xdr:txBody>
        </xdr:sp>
      </mc:Fallback>
    </mc:AlternateContent>
    <xdr:clientData/>
  </xdr:twoCellAnchor>
  <xdr:twoCellAnchor>
    <xdr:from>
      <xdr:col>9</xdr:col>
      <xdr:colOff>1268276</xdr:colOff>
      <xdr:row>28</xdr:row>
      <xdr:rowOff>784197</xdr:rowOff>
    </xdr:from>
    <xdr:to>
      <xdr:col>9</xdr:col>
      <xdr:colOff>3703363</xdr:colOff>
      <xdr:row>28</xdr:row>
      <xdr:rowOff>1404471</xdr:rowOff>
    </xdr:to>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16325714" y="41924260"/>
              <a:ext cx="2435087" cy="62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14:m>
                <m:oMath xmlns:m="http://schemas.openxmlformats.org/officeDocument/2006/math">
                  <m:f>
                    <m:fPr>
                      <m:ctrlPr>
                        <a:rPr lang="es-CO" sz="1050" i="1">
                          <a:solidFill>
                            <a:schemeClr val="tx1"/>
                          </a:solidFill>
                          <a:effectLst/>
                          <a:latin typeface="Cambria Math" panose="02040503050406030204" pitchFamily="18" charset="0"/>
                          <a:ea typeface="Cambria Math" panose="02040503050406030204" pitchFamily="18" charset="0"/>
                          <a:cs typeface="+mn-cs"/>
                        </a:rPr>
                      </m:ctrlPr>
                    </m:fPr>
                    <m:num>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𝑑𝑒</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𝑝𝑟𝑜𝑐𝑒𝑠𝑜𝑠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𝑝𝑢𝑏𝑙𝑖𝑐𝑎𝑑𝑜𝑠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𝑒𝑛</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𝑠𝑒𝑐𝑜𝑝</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𝐼𝐼</m:t>
                      </m:r>
                    </m:num>
                    <m:den>
                      <m:eqArr>
                        <m:eqArrPr>
                          <m:ctrlPr>
                            <a:rPr lang="es-CO" sz="1050" i="1">
                              <a:solidFill>
                                <a:schemeClr val="tx1"/>
                              </a:solidFill>
                              <a:effectLst/>
                              <a:latin typeface="Cambria Math" panose="02040503050406030204" pitchFamily="18" charset="0"/>
                              <a:ea typeface="Cambria Math" panose="02040503050406030204" pitchFamily="18" charset="0"/>
                              <a:cs typeface="+mn-cs"/>
                            </a:rPr>
                          </m:ctrlPr>
                        </m:eqArrPr>
                        <m:e>
                          <m:r>
                            <a:rPr lang="es-CO" sz="1050" i="1">
                              <a:solidFill>
                                <a:schemeClr val="tx1"/>
                              </a:solidFill>
                              <a:effectLst/>
                              <a:latin typeface="Cambria Math" panose="02040503050406030204" pitchFamily="18" charset="0"/>
                              <a:ea typeface="Cambria Math" panose="02040503050406030204" pitchFamily="18" charset="0"/>
                              <a:cs typeface="+mn-cs"/>
                            </a:rPr>
                            <m:t> </m:t>
                          </m:r>
                        </m:e>
                        <m:e>
                          <m:r>
                            <a:rPr lang="es-CO" sz="1050" i="1">
                              <a:solidFill>
                                <a:schemeClr val="tx1"/>
                              </a:solidFill>
                              <a:effectLst/>
                              <a:latin typeface="Cambria Math" panose="02040503050406030204" pitchFamily="18" charset="0"/>
                              <a:ea typeface="Cambria Math" panose="02040503050406030204" pitchFamily="18" charset="0"/>
                              <a:cs typeface="+mn-cs"/>
                            </a:rPr>
                            <m:t> </m:t>
                          </m:r>
                        </m:e>
                      </m:eqArr>
                      <m:r>
                        <a:rPr lang="es-CO" sz="1050" b="0" i="1">
                          <a:solidFill>
                            <a:schemeClr val="tx1"/>
                          </a:solidFill>
                          <a:effectLst/>
                          <a:latin typeface="Cambria Math" panose="02040503050406030204" pitchFamily="18" charset="0"/>
                          <a:ea typeface="Cambria Math" panose="02040503050406030204" pitchFamily="18" charset="0"/>
                          <a:cs typeface="+mn-cs"/>
                        </a:rPr>
                        <m:t>𝑃𝑟𝑜𝑐𝑒𝑠𝑜𝑠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𝑟𝑎𝑑𝑖𝑐𝑎𝑑𝑜𝑠</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𝑎𝑛𝑡𝑒</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𝑙𝑎</m:t>
                      </m:r>
                      <m:r>
                        <a:rPr lang="es-CO" sz="1050" b="0" i="1">
                          <a:solidFill>
                            <a:schemeClr val="tx1"/>
                          </a:solidFill>
                          <a:effectLst/>
                          <a:latin typeface="Cambria Math" panose="02040503050406030204" pitchFamily="18" charset="0"/>
                          <a:ea typeface="Cambria Math" panose="02040503050406030204" pitchFamily="18" charset="0"/>
                          <a:cs typeface="+mn-cs"/>
                        </a:rPr>
                        <m:t> </m:t>
                      </m:r>
                      <m:r>
                        <a:rPr lang="es-CO" sz="1050" b="0" i="1">
                          <a:solidFill>
                            <a:schemeClr val="tx1"/>
                          </a:solidFill>
                          <a:effectLst/>
                          <a:latin typeface="Cambria Math" panose="02040503050406030204" pitchFamily="18" charset="0"/>
                          <a:ea typeface="Cambria Math" panose="02040503050406030204" pitchFamily="18" charset="0"/>
                          <a:cs typeface="+mn-cs"/>
                        </a:rPr>
                        <m:t>𝑂𝐴𝐽</m:t>
                      </m:r>
                    </m:den>
                  </m:f>
                  <m:r>
                    <a:rPr lang="es-CO" sz="1050" i="1">
                      <a:solidFill>
                        <a:schemeClr val="tx1"/>
                      </a:solidFill>
                      <a:effectLst/>
                      <a:latin typeface="Cambria Math" panose="02040503050406030204" pitchFamily="18" charset="0"/>
                      <a:ea typeface="Cambria Math" panose="02040503050406030204" pitchFamily="18" charset="0"/>
                      <a:cs typeface="+mn-cs"/>
                    </a:rPr>
                    <m:t> </m:t>
                  </m:r>
                </m:oMath>
              </a14:m>
              <a:r>
                <a:rPr lang="es-CO" sz="900" i="1">
                  <a:latin typeface="Cambria Math" panose="02040503050406030204" pitchFamily="18" charset="0"/>
                  <a:ea typeface="Cambria Math" panose="02040503050406030204" pitchFamily="18" charset="0"/>
                  <a:cs typeface="Arial" panose="020B0604020202020204" pitchFamily="34" charset="0"/>
                </a:rPr>
                <a:t>X100</a:t>
              </a:r>
              <a:endParaRPr lang="es-CO" sz="1050" i="1">
                <a:latin typeface="Cambria Math" panose="02040503050406030204" pitchFamily="18" charset="0"/>
                <a:ea typeface="Cambria Math" panose="02040503050406030204" pitchFamily="18" charset="0"/>
                <a:cs typeface="Arial" panose="020B0604020202020204" pitchFamily="34" charset="0"/>
              </a:endParaRPr>
            </a:p>
          </xdr:txBody>
        </xdr:sp>
      </mc:Choice>
      <mc:Fallback xmlns="">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16325714" y="41924260"/>
              <a:ext cx="2435087" cy="62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CO" sz="1050" i="0">
                  <a:solidFill>
                    <a:schemeClr val="tx1"/>
                  </a:solidFill>
                  <a:effectLst/>
                  <a:latin typeface="Cambria Math" panose="02040503050406030204" pitchFamily="18" charset="0"/>
                  <a:ea typeface="Cambria Math" panose="02040503050406030204" pitchFamily="18" charset="0"/>
                  <a:cs typeface="+mn-cs"/>
                </a:rPr>
                <a:t>(</a:t>
              </a:r>
              <a:r>
                <a:rPr lang="es-CO" sz="1050" b="0" i="0">
                  <a:solidFill>
                    <a:schemeClr val="tx1"/>
                  </a:solidFill>
                  <a:effectLst/>
                  <a:latin typeface="Cambria Math" panose="02040503050406030204" pitchFamily="18" charset="0"/>
                  <a:ea typeface="Cambria Math" panose="02040503050406030204" pitchFamily="18" charset="0"/>
                  <a:cs typeface="+mn-cs"/>
                </a:rPr>
                <a:t># 𝑑𝑒 𝑝𝑟𝑜𝑐𝑒𝑠𝑜𝑠 𝑝𝑢𝑏𝑙𝑖𝑐𝑎𝑑𝑜𝑠 𝑒𝑛 𝑠𝑒𝑐𝑜𝑝 𝐼𝐼)/(█(</a:t>
              </a:r>
              <a:r>
                <a:rPr lang="es-CO" sz="1050" i="0">
                  <a:solidFill>
                    <a:schemeClr val="tx1"/>
                  </a:solidFill>
                  <a:effectLst/>
                  <a:latin typeface="Cambria Math" panose="02040503050406030204" pitchFamily="18" charset="0"/>
                  <a:ea typeface="Cambria Math" panose="02040503050406030204" pitchFamily="18" charset="0"/>
                  <a:cs typeface="+mn-cs"/>
                </a:rPr>
                <a:t> @ )</a:t>
              </a:r>
              <a:r>
                <a:rPr lang="es-CO" sz="1050" b="0" i="0">
                  <a:solidFill>
                    <a:schemeClr val="tx1"/>
                  </a:solidFill>
                  <a:effectLst/>
                  <a:latin typeface="Cambria Math" panose="02040503050406030204" pitchFamily="18" charset="0"/>
                  <a:ea typeface="Cambria Math" panose="02040503050406030204" pitchFamily="18" charset="0"/>
                  <a:cs typeface="+mn-cs"/>
                </a:rPr>
                <a:t>𝑃𝑟𝑜𝑐𝑒𝑠𝑜𝑠 𝑟𝑎𝑑𝑖𝑐𝑎𝑑𝑜𝑠 𝑎𝑛𝑡𝑒 𝑙𝑎 𝑂𝐴𝐽) </a:t>
              </a:r>
              <a:r>
                <a:rPr lang="es-CO" sz="1050" i="0">
                  <a:solidFill>
                    <a:schemeClr val="tx1"/>
                  </a:solidFill>
                  <a:effectLst/>
                  <a:latin typeface="Cambria Math" panose="02040503050406030204" pitchFamily="18" charset="0"/>
                  <a:ea typeface="Cambria Math" panose="02040503050406030204" pitchFamily="18" charset="0"/>
                  <a:cs typeface="+mn-cs"/>
                </a:rPr>
                <a:t> </a:t>
              </a:r>
              <a:r>
                <a:rPr lang="es-CO" sz="900" i="1">
                  <a:latin typeface="Cambria Math" panose="02040503050406030204" pitchFamily="18" charset="0"/>
                  <a:ea typeface="Cambria Math" panose="02040503050406030204" pitchFamily="18" charset="0"/>
                  <a:cs typeface="Arial" panose="020B0604020202020204" pitchFamily="34" charset="0"/>
                </a:rPr>
                <a:t>X100</a:t>
              </a:r>
              <a:endParaRPr lang="es-CO" sz="1050" i="1">
                <a:latin typeface="Cambria Math" panose="02040503050406030204" pitchFamily="18" charset="0"/>
                <a:ea typeface="Cambria Math" panose="02040503050406030204" pitchFamily="18" charset="0"/>
                <a:cs typeface="Arial" panose="020B0604020202020204" pitchFamily="34" charset="0"/>
              </a:endParaRPr>
            </a:p>
          </xdr:txBody>
        </xdr:sp>
      </mc:Fallback>
    </mc:AlternateContent>
    <xdr:clientData/>
  </xdr:twoCellAnchor>
  <xdr:twoCellAnchor>
    <xdr:from>
      <xdr:col>9</xdr:col>
      <xdr:colOff>1585383</xdr:colOff>
      <xdr:row>27</xdr:row>
      <xdr:rowOff>601134</xdr:rowOff>
    </xdr:from>
    <xdr:to>
      <xdr:col>9</xdr:col>
      <xdr:colOff>4020345</xdr:colOff>
      <xdr:row>27</xdr:row>
      <xdr:rowOff>866656</xdr:rowOff>
    </xdr:to>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5925800" y="46744467"/>
              <a:ext cx="2434962" cy="265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O" sz="1100" i="1">
                          <a:latin typeface="Cambria Math" panose="02040503050406030204" pitchFamily="18" charset="0"/>
                        </a:rPr>
                      </m:ctrlPr>
                    </m:fPr>
                    <m:num>
                      <m:r>
                        <a:rPr lang="es-CO" sz="1100" b="0" i="1">
                          <a:latin typeface="Cambria Math" panose="02040503050406030204" pitchFamily="18" charset="0"/>
                        </a:rPr>
                        <m:t># </m:t>
                      </m:r>
                      <m:r>
                        <a:rPr lang="es-CO" sz="1100" b="0" i="1">
                          <a:latin typeface="Cambria Math" panose="02040503050406030204" pitchFamily="18" charset="0"/>
                        </a:rPr>
                        <m:t>𝑎𝑐𝑡𝑖𝑣𝑖𝑑𝑎𝑑𝑒𝑠</m:t>
                      </m:r>
                      <m:r>
                        <a:rPr lang="es-CO" sz="1100" b="0" i="1">
                          <a:latin typeface="Cambria Math" panose="02040503050406030204" pitchFamily="18" charset="0"/>
                        </a:rPr>
                        <m:t> </m:t>
                      </m:r>
                      <m:r>
                        <a:rPr lang="es-CO" sz="1100" b="0" i="1">
                          <a:latin typeface="Cambria Math" panose="02040503050406030204" pitchFamily="18" charset="0"/>
                        </a:rPr>
                        <m:t>𝑒𝑗𝑒𝑐𝑢𝑡𝑎𝑑𝑎𝑠</m:t>
                      </m:r>
                      <m:r>
                        <a:rPr lang="es-CO" sz="1100" b="0" i="1">
                          <a:latin typeface="Cambria Math" panose="02040503050406030204" pitchFamily="18" charset="0"/>
                        </a:rPr>
                        <m:t> </m:t>
                      </m:r>
                    </m:num>
                    <m:den>
                      <m:r>
                        <a:rPr lang="es-CO" sz="1100" b="0" i="1">
                          <a:latin typeface="Cambria Math" panose="02040503050406030204" pitchFamily="18" charset="0"/>
                        </a:rPr>
                        <m:t># </m:t>
                      </m:r>
                      <m:r>
                        <a:rPr lang="es-CO" sz="1100" b="0" i="1">
                          <a:latin typeface="Cambria Math" panose="02040503050406030204" pitchFamily="18" charset="0"/>
                        </a:rPr>
                        <m:t>𝑎𝑐𝑡𝑖𝑣𝑖𝑑𝑎𝑑𝑒𝑠</m:t>
                      </m:r>
                      <m:r>
                        <a:rPr lang="es-CO" sz="1100" b="0" i="1">
                          <a:latin typeface="Cambria Math" panose="02040503050406030204" pitchFamily="18" charset="0"/>
                        </a:rPr>
                        <m:t> </m:t>
                      </m:r>
                      <m:r>
                        <a:rPr lang="es-CO" sz="1100" b="0" i="1">
                          <a:latin typeface="Cambria Math" panose="02040503050406030204" pitchFamily="18" charset="0"/>
                        </a:rPr>
                        <m:t>𝑝𝑟𝑜𝑔𝑟𝑎𝑚𝑎𝑑𝑎𝑠</m:t>
                      </m:r>
                      <m:r>
                        <a:rPr lang="es-CO" sz="1100" b="0" i="1">
                          <a:latin typeface="Cambria Math" panose="02040503050406030204" pitchFamily="18" charset="0"/>
                        </a:rPr>
                        <m:t> </m:t>
                      </m:r>
                      <m:r>
                        <a:rPr lang="es-CO" sz="1100" b="0" i="1">
                          <a:latin typeface="Cambria Math" panose="02040503050406030204" pitchFamily="18" charset="0"/>
                        </a:rPr>
                        <m:t>𝑒𝑛</m:t>
                      </m:r>
                      <m:r>
                        <a:rPr lang="es-CO" sz="1100" b="0" i="1">
                          <a:latin typeface="Cambria Math" panose="02040503050406030204" pitchFamily="18" charset="0"/>
                        </a:rPr>
                        <m:t> </m:t>
                      </m:r>
                      <m:r>
                        <a:rPr lang="es-CO" sz="1100" b="0" i="1">
                          <a:latin typeface="Cambria Math" panose="02040503050406030204" pitchFamily="18" charset="0"/>
                        </a:rPr>
                        <m:t>𝑒𝑙</m:t>
                      </m:r>
                      <m:r>
                        <a:rPr lang="es-CO" sz="1100" b="0" i="1">
                          <a:latin typeface="Cambria Math" panose="02040503050406030204" pitchFamily="18" charset="0"/>
                        </a:rPr>
                        <m:t> </m:t>
                      </m:r>
                      <m:r>
                        <a:rPr lang="es-CO" sz="1100" b="0" i="1">
                          <a:latin typeface="Cambria Math" panose="02040503050406030204" pitchFamily="18" charset="0"/>
                        </a:rPr>
                        <m:t>𝑝𝑒𝑟</m:t>
                      </m:r>
                      <m:r>
                        <a:rPr lang="es-CO" sz="1100" b="0" i="1">
                          <a:latin typeface="Cambria Math" panose="02040503050406030204" pitchFamily="18" charset="0"/>
                        </a:rPr>
                        <m:t>í</m:t>
                      </m:r>
                      <m:r>
                        <a:rPr lang="es-CO" sz="1100" b="0" i="1">
                          <a:latin typeface="Cambria Math" panose="02040503050406030204" pitchFamily="18" charset="0"/>
                        </a:rPr>
                        <m:t>𝑜𝑑𝑜</m:t>
                      </m:r>
                    </m:den>
                  </m:f>
                </m:oMath>
              </a14:m>
              <a:r>
                <a:rPr lang="es-CO" sz="1100"/>
                <a:t> x 100</a:t>
              </a:r>
            </a:p>
          </xdr:txBody>
        </xdr:sp>
      </mc:Choice>
      <mc:Fallback xmlns="">
        <xdr:sp macro="" textlink="">
          <xdr:nvSpPr>
            <xdr:cNvPr id="7" name="CuadroTexto 6">
              <a:extLst>
                <a:ext uri="{FF2B5EF4-FFF2-40B4-BE49-F238E27FC236}">
                  <a16:creationId xmlns:a16="http://schemas.microsoft.com/office/drawing/2014/main" id="{366909C8-0307-4DE6-880C-01756BAC2FE5}"/>
                </a:ext>
              </a:extLst>
            </xdr:cNvPr>
            <xdr:cNvSpPr txBox="1"/>
          </xdr:nvSpPr>
          <xdr:spPr>
            <a:xfrm>
              <a:off x="15925800" y="46744467"/>
              <a:ext cx="2434962" cy="265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O" sz="1100" i="0">
                  <a:latin typeface="Cambria Math" panose="02040503050406030204" pitchFamily="18" charset="0"/>
                </a:rPr>
                <a:t>(</a:t>
              </a:r>
              <a:r>
                <a:rPr lang="es-CO" sz="1100" b="0" i="0">
                  <a:latin typeface="Cambria Math" panose="02040503050406030204" pitchFamily="18" charset="0"/>
                </a:rPr>
                <a:t># 𝑎𝑐𝑡𝑖𝑣𝑖𝑑𝑎𝑑𝑒𝑠 𝑒𝑗𝑒𝑐𝑢𝑡𝑎𝑑𝑎𝑠 )/(# 𝑎𝑐𝑡𝑖𝑣𝑖𝑑𝑎𝑑𝑒𝑠 𝑝𝑟𝑜𝑔𝑟𝑎𝑚𝑎𝑑𝑎𝑠 𝑒𝑛 𝑒𝑙 𝑝𝑒𝑟í𝑜𝑑𝑜)</a:t>
              </a:r>
              <a:r>
                <a:rPr lang="es-CO" sz="1100"/>
                <a:t> x 100</a:t>
              </a:r>
            </a:p>
          </xdr:txBody>
        </xdr:sp>
      </mc:Fallback>
    </mc:AlternateContent>
    <xdr:clientData/>
  </xdr:twoCellAnchor>
  <xdr:twoCellAnchor editAs="absolute">
    <xdr:from>
      <xdr:col>1</xdr:col>
      <xdr:colOff>296334</xdr:colOff>
      <xdr:row>0</xdr:row>
      <xdr:rowOff>190501</xdr:rowOff>
    </xdr:from>
    <xdr:to>
      <xdr:col>2</xdr:col>
      <xdr:colOff>899583</xdr:colOff>
      <xdr:row>1</xdr:row>
      <xdr:rowOff>1</xdr:rowOff>
    </xdr:to>
    <xdr:grpSp>
      <xdr:nvGrpSpPr>
        <xdr:cNvPr id="42" name="Grupo 41">
          <a:hlinkClick xmlns:r="http://schemas.openxmlformats.org/officeDocument/2006/relationships" r:id="rId1"/>
          <a:extLst>
            <a:ext uri="{FF2B5EF4-FFF2-40B4-BE49-F238E27FC236}">
              <a16:creationId xmlns:a16="http://schemas.microsoft.com/office/drawing/2014/main" id="{FD161903-2693-199B-E4DC-BC6BD6B17220}"/>
            </a:ext>
          </a:extLst>
        </xdr:cNvPr>
        <xdr:cNvGrpSpPr/>
      </xdr:nvGrpSpPr>
      <xdr:grpSpPr>
        <a:xfrm>
          <a:off x="661459" y="190501"/>
          <a:ext cx="1920874" cy="539750"/>
          <a:chOff x="2317750" y="190501"/>
          <a:chExt cx="1915583" cy="539750"/>
        </a:xfrm>
      </xdr:grpSpPr>
      <xdr:sp macro="" textlink="">
        <xdr:nvSpPr>
          <xdr:cNvPr id="24" name="Rectángulo: esquinas redondeadas 23">
            <a:extLst>
              <a:ext uri="{FF2B5EF4-FFF2-40B4-BE49-F238E27FC236}">
                <a16:creationId xmlns:a16="http://schemas.microsoft.com/office/drawing/2014/main" id="{6A787B73-834B-4C41-A21F-F7C5D77C7D30}"/>
              </a:ext>
            </a:extLst>
          </xdr:cNvPr>
          <xdr:cNvSpPr/>
        </xdr:nvSpPr>
        <xdr:spPr>
          <a:xfrm>
            <a:off x="2317750" y="190501"/>
            <a:ext cx="1915583" cy="539750"/>
          </a:xfrm>
          <a:prstGeom prst="roundRect">
            <a:avLst>
              <a:gd name="adj" fmla="val 19748"/>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800" b="1">
                <a:solidFill>
                  <a:schemeClr val="tx1">
                    <a:lumMod val="50000"/>
                    <a:lumOff val="50000"/>
                  </a:schemeClr>
                </a:solidFill>
                <a:latin typeface="Albertus MT Lt" panose="020E0502030304020304" pitchFamily="34" charset="0"/>
              </a:rPr>
              <a:t>Portada</a:t>
            </a:r>
            <a:endParaRPr lang="es-CO" sz="2800" b="1">
              <a:solidFill>
                <a:schemeClr val="accent5">
                  <a:lumMod val="50000"/>
                </a:schemeClr>
              </a:solidFill>
              <a:latin typeface="Albertus MT Lt" panose="020E0502030304020304" pitchFamily="34" charset="0"/>
            </a:endParaRPr>
          </a:p>
        </xdr:txBody>
      </xdr:sp>
      <xdr:pic>
        <xdr:nvPicPr>
          <xdr:cNvPr id="12" name="Gráfico 11" descr="Casa de reforma con destellos contorno">
            <a:extLst>
              <a:ext uri="{FF2B5EF4-FFF2-40B4-BE49-F238E27FC236}">
                <a16:creationId xmlns:a16="http://schemas.microsoft.com/office/drawing/2014/main" id="{8DFFFA78-2CE2-511E-B238-16722AB1DB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13000" y="254000"/>
            <a:ext cx="423333" cy="423333"/>
          </a:xfrm>
          <a:prstGeom prst="rect">
            <a:avLst/>
          </a:prstGeom>
        </xdr:spPr>
      </xdr:pic>
    </xdr:grpSp>
    <xdr:clientData/>
  </xdr:twoCellAnchor>
  <xdr:twoCellAnchor>
    <xdr:from>
      <xdr:col>9</xdr:col>
      <xdr:colOff>127000</xdr:colOff>
      <xdr:row>12</xdr:row>
      <xdr:rowOff>349250</xdr:rowOff>
    </xdr:from>
    <xdr:to>
      <xdr:col>9</xdr:col>
      <xdr:colOff>4753429</xdr:colOff>
      <xdr:row>12</xdr:row>
      <xdr:rowOff>1070428</xdr:rowOff>
    </xdr:to>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5A428975-BE1D-4154-8062-CD5AFC0EFECE}"/>
                </a:ext>
                <a:ext uri="{147F2762-F138-4A5C-976F-8EAC2B608ADB}">
                  <a16:predDERef xmlns:a16="http://schemas.microsoft.com/office/drawing/2014/main" pred="{B1D31E4A-8F3E-4CF8-9B50-DAA22463F8DA}"/>
                </a:ext>
              </a:extLst>
            </xdr:cNvPr>
            <xdr:cNvSpPr txBox="1"/>
          </xdr:nvSpPr>
          <xdr:spPr>
            <a:xfrm>
              <a:off x="15184438" y="16057563"/>
              <a:ext cx="4626429"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i="1">
                            <a:solidFill>
                              <a:schemeClr val="tx1"/>
                            </a:solidFill>
                            <a:effectLst/>
                            <a:latin typeface="Cambria Math" panose="02040503050406030204" pitchFamily="18" charset="0"/>
                            <a:ea typeface="+mn-ea"/>
                            <a:cs typeface="+mn-cs"/>
                          </a:rPr>
                        </m:ctrlPr>
                      </m:fPr>
                      <m:num>
                        <m:r>
                          <m:rPr>
                            <m:nor/>
                          </m:rPr>
                          <a:rPr lang="es-CO" sz="1100" b="0" i="0">
                            <a:solidFill>
                              <a:schemeClr val="tx1"/>
                            </a:solidFill>
                            <a:effectLst/>
                            <a:latin typeface="Cambria Math" panose="02040503050406030204" pitchFamily="18" charset="0"/>
                            <a:ea typeface="+mn-ea"/>
                            <a:cs typeface="+mn-cs"/>
                          </a:rPr>
                          <m:t>N</m:t>
                        </m:r>
                        <m:r>
                          <m:rPr>
                            <m:nor/>
                          </m:rPr>
                          <a:rPr lang="es-CO"/>
                          <m:t>ú</m:t>
                        </m:r>
                        <m:r>
                          <m:rPr>
                            <m:nor/>
                          </m:rPr>
                          <a:rPr lang="es-CO"/>
                          <m:t>mero</m:t>
                        </m:r>
                        <m:r>
                          <m:rPr>
                            <m:nor/>
                          </m:rPr>
                          <a:rPr lang="es-CO"/>
                          <m:t> </m:t>
                        </m:r>
                        <m:r>
                          <m:rPr>
                            <m:nor/>
                          </m:rPr>
                          <a:rPr lang="es-CO"/>
                          <m:t>de</m:t>
                        </m:r>
                        <m:r>
                          <m:rPr>
                            <m:nor/>
                          </m:rPr>
                          <a:rPr lang="es-CO"/>
                          <m:t> </m:t>
                        </m:r>
                        <m:r>
                          <m:rPr>
                            <m:nor/>
                          </m:rPr>
                          <a:rPr lang="es-CO"/>
                          <m:t>sistemas</m:t>
                        </m:r>
                        <m:r>
                          <m:rPr>
                            <m:nor/>
                          </m:rPr>
                          <a:rPr lang="es-CO"/>
                          <m:t> </m:t>
                        </m:r>
                        <m:r>
                          <m:rPr>
                            <m:nor/>
                          </m:rPr>
                          <a:rPr lang="es-CO"/>
                          <m:t>de</m:t>
                        </m:r>
                        <m:r>
                          <m:rPr>
                            <m:nor/>
                          </m:rPr>
                          <a:rPr lang="es-CO"/>
                          <m:t> </m:t>
                        </m:r>
                        <m:r>
                          <m:rPr>
                            <m:nor/>
                          </m:rPr>
                          <a:rPr lang="es-CO"/>
                          <m:t>informaci</m:t>
                        </m:r>
                        <m:r>
                          <m:rPr>
                            <m:nor/>
                          </m:rPr>
                          <a:rPr lang="es-CO"/>
                          <m:t>ó</m:t>
                        </m:r>
                        <m:r>
                          <m:rPr>
                            <m:nor/>
                          </m:rPr>
                          <a:rPr lang="es-CO"/>
                          <m:t>n</m:t>
                        </m:r>
                        <m:r>
                          <m:rPr>
                            <m:nor/>
                          </m:rPr>
                          <a:rPr lang="es-CO"/>
                          <m:t> </m:t>
                        </m:r>
                        <m:r>
                          <m:rPr>
                            <m:nor/>
                          </m:rPr>
                          <a:rPr lang="es-CO"/>
                          <m:t>diagnosticados</m:t>
                        </m:r>
                      </m:num>
                      <m:den>
                        <m:eqArr>
                          <m:eqArrPr>
                            <m:ctrlPr>
                              <a:rPr lang="es-CO" sz="1100" i="1">
                                <a:solidFill>
                                  <a:schemeClr val="tx1"/>
                                </a:solidFill>
                                <a:effectLst/>
                                <a:latin typeface="Cambria Math" panose="02040503050406030204" pitchFamily="18" charset="0"/>
                                <a:ea typeface="+mn-ea"/>
                                <a:cs typeface="+mn-cs"/>
                              </a:rPr>
                            </m:ctrlPr>
                          </m:eqArrPr>
                          <m:e>
                            <m:r>
                              <a:rPr lang="es-CO" sz="1100" i="1">
                                <a:solidFill>
                                  <a:schemeClr val="tx1"/>
                                </a:solidFill>
                                <a:effectLst/>
                                <a:latin typeface="Cambria Math" panose="02040503050406030204" pitchFamily="18" charset="0"/>
                                <a:ea typeface="+mn-ea"/>
                                <a:cs typeface="+mn-cs"/>
                              </a:rPr>
                              <m:t> </m:t>
                            </m:r>
                          </m:e>
                          <m:e>
                            <m:r>
                              <a:rPr lang="es-CO" sz="1100" i="1">
                                <a:solidFill>
                                  <a:schemeClr val="tx1"/>
                                </a:solidFill>
                                <a:effectLst/>
                                <a:latin typeface="Cambria Math" panose="02040503050406030204" pitchFamily="18" charset="0"/>
                                <a:ea typeface="+mn-ea"/>
                                <a:cs typeface="+mn-cs"/>
                              </a:rPr>
                              <m:t> </m:t>
                            </m:r>
                          </m:e>
                        </m:eqArr>
                        <m:r>
                          <m:rPr>
                            <m:nor/>
                          </m:rPr>
                          <a:rPr lang="es-CO" sz="1100" b="0" i="0">
                            <a:solidFill>
                              <a:schemeClr val="tx1"/>
                            </a:solidFill>
                            <a:effectLst/>
                            <a:latin typeface="Cambria Math" panose="02040503050406030204" pitchFamily="18" charset="0"/>
                            <a:ea typeface="+mn-ea"/>
                            <a:cs typeface="+mn-cs"/>
                          </a:rPr>
                          <m:t>N</m:t>
                        </m:r>
                        <m:r>
                          <m:rPr>
                            <m:nor/>
                          </m:rPr>
                          <a:rPr lang="es-CO"/>
                          <m:t>ú</m:t>
                        </m:r>
                        <m:r>
                          <m:rPr>
                            <m:nor/>
                          </m:rPr>
                          <a:rPr lang="es-CO"/>
                          <m:t>mero</m:t>
                        </m:r>
                        <m:r>
                          <m:rPr>
                            <m:nor/>
                          </m:rPr>
                          <a:rPr lang="es-CO"/>
                          <m:t> </m:t>
                        </m:r>
                        <m:r>
                          <m:rPr>
                            <m:nor/>
                          </m:rPr>
                          <a:rPr lang="es-CO"/>
                          <m:t>total</m:t>
                        </m:r>
                        <m:r>
                          <m:rPr>
                            <m:nor/>
                          </m:rPr>
                          <a:rPr lang="es-CO"/>
                          <m:t> </m:t>
                        </m:r>
                        <m:r>
                          <m:rPr>
                            <m:nor/>
                          </m:rPr>
                          <a:rPr lang="es-CO"/>
                          <m:t>de</m:t>
                        </m:r>
                        <m:r>
                          <m:rPr>
                            <m:nor/>
                          </m:rPr>
                          <a:rPr lang="es-CO"/>
                          <m:t> </m:t>
                        </m:r>
                        <m:r>
                          <m:rPr>
                            <m:nor/>
                          </m:rPr>
                          <a:rPr lang="es-CO"/>
                          <m:t>sistemas</m:t>
                        </m:r>
                        <m:r>
                          <m:rPr>
                            <m:nor/>
                          </m:rPr>
                          <a:rPr lang="es-CO"/>
                          <m:t> </m:t>
                        </m:r>
                        <m:r>
                          <m:rPr>
                            <m:nor/>
                          </m:rPr>
                          <a:rPr lang="es-CO"/>
                          <m:t>de</m:t>
                        </m:r>
                        <m:r>
                          <m:rPr>
                            <m:nor/>
                          </m:rPr>
                          <a:rPr lang="es-CO"/>
                          <m:t> </m:t>
                        </m:r>
                        <m:r>
                          <m:rPr>
                            <m:nor/>
                          </m:rPr>
                          <a:rPr lang="es-CO"/>
                          <m:t>informaci</m:t>
                        </m:r>
                        <m:r>
                          <m:rPr>
                            <m:nor/>
                          </m:rPr>
                          <a:rPr lang="es-CO"/>
                          <m:t>ó</m:t>
                        </m:r>
                        <m:r>
                          <m:rPr>
                            <m:nor/>
                          </m:rPr>
                          <a:rPr lang="es-CO"/>
                          <m:t>n</m:t>
                        </m:r>
                        <m:r>
                          <m:rPr>
                            <m:nor/>
                          </m:rPr>
                          <a:rPr lang="es-CO"/>
                          <m:t> </m:t>
                        </m:r>
                        <m:r>
                          <m:rPr>
                            <m:nor/>
                          </m:rPr>
                          <a:rPr lang="es-CO"/>
                          <m:t>en</m:t>
                        </m:r>
                        <m:r>
                          <m:rPr>
                            <m:nor/>
                          </m:rPr>
                          <a:rPr lang="es-CO"/>
                          <m:t> </m:t>
                        </m:r>
                        <m:r>
                          <m:rPr>
                            <m:nor/>
                          </m:rPr>
                          <a:rPr lang="es-CO"/>
                          <m:t>uso</m:t>
                        </m:r>
                        <m:r>
                          <m:rPr>
                            <m:nor/>
                          </m:rPr>
                          <a:rPr lang="es-CO"/>
                          <m:t> </m:t>
                        </m:r>
                      </m:den>
                    </m:f>
                    <m:r>
                      <a:rPr lang="es-CO" sz="1100" i="1">
                        <a:solidFill>
                          <a:schemeClr val="tx1"/>
                        </a:solidFill>
                        <a:effectLst/>
                        <a:latin typeface="Cambria Math" panose="02040503050406030204" pitchFamily="18" charset="0"/>
                        <a:ea typeface="+mn-ea"/>
                        <a:cs typeface="+mn-cs"/>
                      </a:rPr>
                      <m:t> </m:t>
                    </m:r>
                    <m:r>
                      <a:rPr lang="es-CO" sz="1100" i="1">
                        <a:solidFill>
                          <a:schemeClr val="tx1"/>
                        </a:solidFill>
                        <a:effectLst/>
                        <a:latin typeface="Cambria Math" panose="02040503050406030204" pitchFamily="18" charset="0"/>
                        <a:ea typeface="+mn-ea"/>
                        <a:cs typeface="+mn-cs"/>
                      </a:rPr>
                      <m:t>𝑋</m:t>
                    </m:r>
                    <m:r>
                      <a:rPr lang="es-CO" sz="1100" i="1">
                        <a:solidFill>
                          <a:schemeClr val="tx1"/>
                        </a:solidFill>
                        <a:effectLst/>
                        <a:latin typeface="Cambria Math" panose="02040503050406030204" pitchFamily="18" charset="0"/>
                        <a:ea typeface="+mn-ea"/>
                        <a:cs typeface="+mn-cs"/>
                      </a:rPr>
                      <m:t> 100</m:t>
                    </m:r>
                  </m:oMath>
                </m:oMathPara>
              </a14:m>
              <a:endParaRPr lang="es-CO" sz="1100">
                <a:latin typeface="+mj-lt"/>
                <a:cs typeface="Arial" panose="020B0604020202020204" pitchFamily="34" charset="0"/>
              </a:endParaRPr>
            </a:p>
          </xdr:txBody>
        </xdr:sp>
      </mc:Choice>
      <mc:Fallback xmlns="">
        <xdr:sp macro="" textlink="">
          <xdr:nvSpPr>
            <xdr:cNvPr id="9" name="CuadroTexto 8">
              <a:extLst>
                <a:ext uri="{FF2B5EF4-FFF2-40B4-BE49-F238E27FC236}">
                  <a16:creationId xmlns:a16="http://schemas.microsoft.com/office/drawing/2014/main" id="{5A428975-BE1D-4154-8062-CD5AFC0EFECE}"/>
                </a:ext>
                <a:ext uri="{147F2762-F138-4A5C-976F-8EAC2B608ADB}">
                  <a16:predDERef xmlns:a16="http://schemas.microsoft.com/office/drawing/2014/main" pred="{B1D31E4A-8F3E-4CF8-9B50-DAA22463F8DA}"/>
                </a:ext>
              </a:extLst>
            </xdr:cNvPr>
            <xdr:cNvSpPr txBox="1"/>
          </xdr:nvSpPr>
          <xdr:spPr>
            <a:xfrm>
              <a:off x="15184438" y="16057563"/>
              <a:ext cx="4626429" cy="72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100" b="0" i="0">
                  <a:solidFill>
                    <a:schemeClr val="tx1"/>
                  </a:solidFill>
                  <a:effectLst/>
                  <a:latin typeface="Cambria Math" panose="02040503050406030204" pitchFamily="18" charset="0"/>
                  <a:ea typeface="+mn-ea"/>
                  <a:cs typeface="+mn-cs"/>
                </a:rPr>
                <a:t>"N</a:t>
              </a:r>
              <a:r>
                <a:rPr lang="es-CO" i="0"/>
                <a:t>úmero de sistemas de información diagnosticados</a:t>
              </a:r>
              <a:r>
                <a:rPr lang="es-CO" sz="1100" b="0" i="0">
                  <a:solidFill>
                    <a:schemeClr val="tx1"/>
                  </a:solidFill>
                  <a:effectLst/>
                  <a:latin typeface="Cambria Math" panose="02040503050406030204" pitchFamily="18" charset="0"/>
                  <a:ea typeface="+mn-ea"/>
                  <a:cs typeface="+mn-cs"/>
                </a:rPr>
                <a:t>" /(█(</a:t>
              </a:r>
              <a:r>
                <a:rPr lang="es-CO" sz="1100" i="0">
                  <a:solidFill>
                    <a:schemeClr val="tx1"/>
                  </a:solidFill>
                  <a:effectLst/>
                  <a:latin typeface="Cambria Math" panose="02040503050406030204" pitchFamily="18" charset="0"/>
                  <a:ea typeface="+mn-ea"/>
                  <a:cs typeface="+mn-cs"/>
                </a:rPr>
                <a:t> @ )</a:t>
              </a:r>
              <a:r>
                <a:rPr lang="es-CO" sz="1100" b="0" i="0">
                  <a:solidFill>
                    <a:schemeClr val="tx1"/>
                  </a:solidFill>
                  <a:effectLst/>
                  <a:latin typeface="Cambria Math" panose="02040503050406030204" pitchFamily="18" charset="0"/>
                  <a:ea typeface="+mn-ea"/>
                  <a:cs typeface="+mn-cs"/>
                </a:rPr>
                <a:t>"N</a:t>
              </a:r>
              <a:r>
                <a:rPr lang="es-CO" i="0"/>
                <a:t>úmero total de sistemas de información en uso </a:t>
              </a:r>
              <a:r>
                <a:rPr lang="es-CO" sz="1100" b="0" i="0">
                  <a:solidFill>
                    <a:schemeClr val="tx1"/>
                  </a:solidFill>
                  <a:effectLst/>
                  <a:latin typeface="Cambria Math" panose="02040503050406030204" pitchFamily="18" charset="0"/>
                  <a:ea typeface="+mn-ea"/>
                  <a:cs typeface="+mn-cs"/>
                </a:rPr>
                <a:t>" ) </a:t>
              </a:r>
              <a:r>
                <a:rPr lang="es-CO" sz="1100" i="0">
                  <a:solidFill>
                    <a:schemeClr val="tx1"/>
                  </a:solidFill>
                  <a:effectLst/>
                  <a:latin typeface="Cambria Math" panose="02040503050406030204" pitchFamily="18" charset="0"/>
                  <a:ea typeface="+mn-ea"/>
                  <a:cs typeface="+mn-cs"/>
                </a:rPr>
                <a:t> 𝑋 100</a:t>
              </a:r>
              <a:endParaRPr lang="es-CO" sz="1100">
                <a:latin typeface="+mj-lt"/>
                <a:cs typeface="Arial" panose="020B0604020202020204" pitchFamily="34" charset="0"/>
              </a:endParaRP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0</xdr:row>
      <xdr:rowOff>58615</xdr:rowOff>
    </xdr:from>
    <xdr:to>
      <xdr:col>5</xdr:col>
      <xdr:colOff>303660</xdr:colOff>
      <xdr:row>1</xdr:row>
      <xdr:rowOff>415192</xdr:rowOff>
    </xdr:to>
    <xdr:grpSp>
      <xdr:nvGrpSpPr>
        <xdr:cNvPr id="2" name="Grupo 1">
          <a:hlinkClick xmlns:r="http://schemas.openxmlformats.org/officeDocument/2006/relationships" r:id="rId1"/>
          <a:extLst>
            <a:ext uri="{FF2B5EF4-FFF2-40B4-BE49-F238E27FC236}">
              <a16:creationId xmlns:a16="http://schemas.microsoft.com/office/drawing/2014/main" id="{5F12C507-9226-4D32-8AEC-EB67EEA10CD0}"/>
            </a:ext>
          </a:extLst>
        </xdr:cNvPr>
        <xdr:cNvGrpSpPr/>
      </xdr:nvGrpSpPr>
      <xdr:grpSpPr>
        <a:xfrm>
          <a:off x="514350" y="58615"/>
          <a:ext cx="1913385" cy="537552"/>
          <a:chOff x="3206750" y="201083"/>
          <a:chExt cx="1915583" cy="539750"/>
        </a:xfrm>
      </xdr:grpSpPr>
      <xdr:sp macro="" textlink="">
        <xdr:nvSpPr>
          <xdr:cNvPr id="3" name="Rectángulo: esquinas redondeadas 2">
            <a:extLst>
              <a:ext uri="{FF2B5EF4-FFF2-40B4-BE49-F238E27FC236}">
                <a16:creationId xmlns:a16="http://schemas.microsoft.com/office/drawing/2014/main" id="{BE275F93-65B8-905A-89DA-7EAD5CFA9F73}"/>
              </a:ext>
            </a:extLst>
          </xdr:cNvPr>
          <xdr:cNvSpPr/>
        </xdr:nvSpPr>
        <xdr:spPr>
          <a:xfrm>
            <a:off x="3206750" y="201083"/>
            <a:ext cx="1915583" cy="539750"/>
          </a:xfrm>
          <a:prstGeom prst="roundRect">
            <a:avLst>
              <a:gd name="adj" fmla="val 19748"/>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800" b="1">
                <a:solidFill>
                  <a:schemeClr val="tx1">
                    <a:lumMod val="50000"/>
                    <a:lumOff val="50000"/>
                  </a:schemeClr>
                </a:solidFill>
                <a:latin typeface="Albertus MT Lt" panose="020E0502030304020304" pitchFamily="34" charset="0"/>
              </a:rPr>
              <a:t>Portada</a:t>
            </a:r>
            <a:endParaRPr lang="es-CO" sz="2800" b="1">
              <a:solidFill>
                <a:schemeClr val="accent5">
                  <a:lumMod val="50000"/>
                </a:schemeClr>
              </a:solidFill>
              <a:latin typeface="Albertus MT Lt" panose="020E0502030304020304" pitchFamily="34" charset="0"/>
            </a:endParaRPr>
          </a:p>
        </xdr:txBody>
      </xdr:sp>
      <xdr:pic>
        <xdr:nvPicPr>
          <xdr:cNvPr id="4" name="Gráfico 3" descr="Casa contorno">
            <a:extLst>
              <a:ext uri="{FF2B5EF4-FFF2-40B4-BE49-F238E27FC236}">
                <a16:creationId xmlns:a16="http://schemas.microsoft.com/office/drawing/2014/main" id="{4EC4A786-1ED1-BDB6-3CD9-550B384569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305667" y="232833"/>
            <a:ext cx="455083" cy="455083"/>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542925</xdr:colOff>
      <xdr:row>14</xdr:row>
      <xdr:rowOff>162410</xdr:rowOff>
    </xdr:from>
    <xdr:to>
      <xdr:col>12</xdr:col>
      <xdr:colOff>342899</xdr:colOff>
      <xdr:row>27</xdr:row>
      <xdr:rowOff>73569</xdr:rowOff>
    </xdr:to>
    <xdr:pic>
      <xdr:nvPicPr>
        <xdr:cNvPr id="2" name="Imagen 1" descr="Inicio | Archivo General de la Nación">
          <a:extLst>
            <a:ext uri="{FF2B5EF4-FFF2-40B4-BE49-F238E27FC236}">
              <a16:creationId xmlns:a16="http://schemas.microsoft.com/office/drawing/2014/main" id="{150703F8-78A2-B42A-A924-D44293ABA9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2925" y="2829410"/>
          <a:ext cx="5133974" cy="2387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iseo Franco Salcedo" refreshedDate="45327.434257870373" createdVersion="8" refreshedVersion="8" minRefreshableVersion="3" recordCount="35" xr:uid="{34BC73D7-5BC8-4C6B-AAD3-458F7701B709}">
  <cacheSource type="worksheet">
    <worksheetSource name="Uno"/>
  </cacheSource>
  <cacheFields count="24">
    <cacheField name="N°" numFmtId="0">
      <sharedItems containsSemiMixedTypes="0" containsString="0" containsNumber="1" containsInteger="1" minValue="1" maxValue="35"/>
    </cacheField>
    <cacheField name="PROCESO" numFmtId="0">
      <sharedItems/>
    </cacheField>
    <cacheField name="OBJETIVO DEL PROCESO" numFmtId="0">
      <sharedItems longText="1"/>
    </cacheField>
    <cacheField name="SIGLA" numFmtId="0">
      <sharedItems/>
    </cacheField>
    <cacheField name="GRUPO" numFmtId="0">
      <sharedItems count="18">
        <s v="Dirección General "/>
        <s v="Grupo de Talento humano "/>
        <s v="Oficina Asesora de Planeación"/>
        <s v="Grupo de Tecnologías de la información"/>
        <s v="Subdirección de política y normativa archivística "/>
        <s v="Subdirección de Gestión del Patrimonio Documental"/>
        <s v="Subdirección de transformación digital e innovación archivística"/>
        <s v="Subdirección del Sistema Nacional de Archivos"/>
        <s v="Subdirección de archivos de entidades liquidades"/>
        <s v="Subdirección mercadeo y operación de se servicios archivísticos"/>
        <s v="Subdirección de inspección, vigilancia y control"/>
        <s v="Grupo de Atención y servicio al ciudadano"/>
        <s v="Grupo de Servicios Administrativos"/>
        <s v="Oficina Asesora Jurídica"/>
        <s v="Grupo de Archivo y Gestión Documental "/>
        <s v="Grupo de Gestión Financiera"/>
        <s v="Secretaría General "/>
        <s v="Oficina de Control interno "/>
      </sharedItems>
    </cacheField>
    <cacheField name="CÓDIGO INDICADOR" numFmtId="0">
      <sharedItems/>
    </cacheField>
    <cacheField name="FECHA DE CREACIÓN DEL INDICADOR" numFmtId="15">
      <sharedItems containsSemiMixedTypes="0" containsNonDate="0" containsDate="1" containsString="0" minDate="2020-09-24T00:00:00" maxDate="2023-03-23T00:00:00"/>
    </cacheField>
    <cacheField name="NOMBRE DEL INDICADOR" numFmtId="0">
      <sharedItems count="34">
        <s v="Seguidores en redes sociales"/>
        <s v="Publicaciones de prensa"/>
        <s v="Porcentaje de satisfacción actividades de bienestar"/>
        <s v="Número de reclamaciones por liquidación incorrecta de la nómina."/>
        <s v="Porcentaje de apropiación de la reinducción"/>
        <s v="Índice del Plan de acción por dependencia - IPAD"/>
        <s v="% de solución de requerimientos de servicios tecnológicos"/>
        <s v="% de Reporte de incidentes informáticos "/>
        <s v="% Cumplimiento en la realización de Back up "/>
        <s v="Actualización de (identificación) de la plataforma tecnológica"/>
        <s v="Porcentaje de avance en la Reglamentación de la Política de Archivos y Gestión Documental"/>
        <s v="Actualización de contenidos para fortalecer el 'Observatorio AGN' y las plataformas integradas."/>
        <s v="Descripción del Acervo documental del AGN"/>
        <s v="Folios intervenidos"/>
        <s v="Proyectos de innovación."/>
        <s v="Acciones de Asistencia Técnica y Capacitación Efectuadas"/>
        <s v="Cumplimiento Funciones de los Consejos Distritales y Departamentales de Archivo - CDA"/>
        <s v="PQRSD Contestadas en el mes"/>
        <s v="Capacidad de Gestión"/>
        <s v="Satisfacción de usuarios"/>
        <s v="Visitas de inspección, vigilancia y control realizadas en el marco del Plan Anual de Visitas"/>
        <s v="Nivel de satisfacción del cliente - NSC"/>
        <s v="Control de inventarios"/>
        <s v="Cumplimiento del plan de mantenimiento"/>
        <s v="Porcentaje de seguimiento a las actividades del plan de gestión ambiental"/>
        <s v="Avance en la publicación de los procesos"/>
        <s v="Avance de contratos suscritos"/>
        <s v="Efectividad en la aplicación de los conceptos archivísticos socializados_x0009_"/>
        <s v="Confiabilidad en el registro"/>
        <s v="Oportunidad de respuesta"/>
        <s v="Gestión de quejas recibidas "/>
        <s v="Satisfacción Proceso de Auditoría"/>
        <s v="Eficacia en las auditorias de gestión "/>
        <s v="Seguimiento Planes de Mejoramiento"/>
      </sharedItems>
    </cacheField>
    <cacheField name="CLASE" numFmtId="0">
      <sharedItems count="4">
        <s v="Eficacia"/>
        <s v="Calidad"/>
        <s v="Efectividad"/>
        <s v="Eficiencia"/>
      </sharedItems>
    </cacheField>
    <cacheField name="FÓRMULA DE CÁLCULO" numFmtId="0">
      <sharedItems containsBlank="1"/>
    </cacheField>
    <cacheField name="UNIDAD DE MEDIDA" numFmtId="0">
      <sharedItems/>
    </cacheField>
    <cacheField name="ORIENTACIÓN " numFmtId="0">
      <sharedItems count="2">
        <s v="Ascendente"/>
        <s v="Descendente"/>
      </sharedItems>
    </cacheField>
    <cacheField name="Crítico" numFmtId="0">
      <sharedItems containsMixedTypes="1" containsNumber="1" containsInteger="1" minValue="0" maxValue="0"/>
    </cacheField>
    <cacheField name="Con riesgo " numFmtId="0">
      <sharedItems containsMixedTypes="1" containsNumber="1" minValue="0.3" maxValue="0.3"/>
    </cacheField>
    <cacheField name="Sobresaliente " numFmtId="0">
      <sharedItems containsMixedTypes="1" containsNumber="1" minValue="0.5" maxValue="1"/>
    </cacheField>
    <cacheField name="META" numFmtId="0">
      <sharedItems containsMixedTypes="1" containsNumber="1" minValue="0.5" maxValue="535499"/>
    </cacheField>
    <cacheField name="LÍNEA BASE" numFmtId="0">
      <sharedItems containsMixedTypes="1" containsNumber="1" minValue="0" maxValue="1405000"/>
    </cacheField>
    <cacheField name="RESULTADO" numFmtId="0">
      <sharedItems containsSemiMixedTypes="0" containsString="0" containsNumber="1" minValue="0" maxValue="1.47"/>
    </cacheField>
    <cacheField name="SEMAFORO" numFmtId="0">
      <sharedItems containsMixedTypes="1" containsNumber="1" containsInteger="1" minValue="0" maxValue="133"/>
    </cacheField>
    <cacheField name="ORIGEN DE LOS DATOS" numFmtId="0">
      <sharedItems/>
    </cacheField>
    <cacheField name="RESPONSABLE" numFmtId="0">
      <sharedItems/>
    </cacheField>
    <cacheField name="PERIODICIDAD" numFmtId="0">
      <sharedItems/>
    </cacheField>
    <cacheField name="OBSERVACIONES" numFmtId="0">
      <sharedItems longText="1"/>
    </cacheField>
    <cacheField name="Tipo" numFmtId="0">
      <sharedItems count="4">
        <s v="Estratégico"/>
        <s v="Misional"/>
        <s v="Apoyo"/>
        <s v="Evaluación seguimiento y control"/>
      </sharedItems>
    </cacheField>
  </cacheFields>
  <extLst>
    <ext xmlns:x14="http://schemas.microsoft.com/office/spreadsheetml/2009/9/main" uri="{725AE2AE-9491-48be-B2B4-4EB974FC3084}">
      <x14:pivotCacheDefinition pivotCacheId="8132488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
  <r>
    <n v="1"/>
    <s v="Comunicación Estratégica"/>
    <s v="Definir los lineamientos para el Archivo General de la Nación frente a las comunicaciones internas y externas de la entidad"/>
    <s v="COE"/>
    <x v="0"/>
    <s v="COE-01"/>
    <d v="2022-10-18T00:00:00"/>
    <x v="0"/>
    <x v="0"/>
    <m/>
    <s v="Porcentaje"/>
    <x v="0"/>
    <s v="&lt;40%"/>
    <s v="41% - 60%"/>
    <s v="61% - 100%"/>
    <n v="416"/>
    <n v="0"/>
    <n v="0.84"/>
    <n v="84"/>
    <s v="Estadísticas de suscripciones de redes sociales."/>
    <s v="Profesional de Comunicaciones."/>
    <s v="Mensual"/>
    <s v="En octubre se obtuvieron 629 seguidores nuevos,  en noviemnre 498 seguidores y en diciembre 519 seguidores sobre una meta  mensual de 650 unidades ."/>
    <x v="0"/>
  </r>
  <r>
    <n v="2"/>
    <s v="Comunicación Estratégica"/>
    <s v="Definir los lineamientos para el Archivo General de la Nación frente a las comunicaciones internas y externas de la entidad"/>
    <s v="COE"/>
    <x v="0"/>
    <s v="COE-02"/>
    <d v="2022-10-18T00:00:00"/>
    <x v="1"/>
    <x v="0"/>
    <m/>
    <s v="Porcentaje"/>
    <x v="0"/>
    <s v="&lt;10%"/>
    <n v="0.3"/>
    <s v="&gt;50%"/>
    <n v="0.5"/>
    <n v="0"/>
    <n v="1.33"/>
    <n v="100"/>
    <s v="Equipo de Comunicaciones y profesionales de comunicación._x000a_Medios de comunicación."/>
    <s v="Profesional de Comunicaciones."/>
    <s v="Mensual"/>
    <s v="En el mes de octubre se realizó 1 artículo que fue publicado en El Espectador frente al homenaje al expresidente José María Melo._x000a__x000a_En noviembre se produjeron 2 artículos: uno publicado en Radio Nacional de Colombia sobre la arquitectura de Rogelio Salmona y otro publicado por la UNESCO sobre la inscripción de 2 Fondos Documentales en el Programa Memoria del Mundo de la UNESCO. superanto la meta establecida de 1 artículo._x000a__x000a_1 publicación en La W sobre el agradecimiento de la CEV a la JEP y al AGN por los archivos de la comisión"/>
    <x v="0"/>
  </r>
  <r>
    <n v="3"/>
    <s v="Gestión Estratégica del Talento Humano"/>
    <s v="Proveer y desarrollar integralmente el talento humano a través de la implementación de políticas, planes y programas encaminados a fortalecer las competencias que _x000a_contribuyan al cumplimiento de los objetivos estratégicos y la creación de valor público del Archivo General de la Nación"/>
    <s v="GTH"/>
    <x v="1"/>
    <s v="GTH-01"/>
    <d v="2023-01-02T00:00:00"/>
    <x v="2"/>
    <x v="1"/>
    <m/>
    <s v="Porcentaje"/>
    <x v="0"/>
    <s v=" 0%-39%"/>
    <s v="40%- 59"/>
    <s v="60%-100%"/>
    <n v="0.6"/>
    <n v="0"/>
    <n v="1.47"/>
    <n v="100"/>
    <s v="Encuesta"/>
    <s v="Coordinador Grupo de Talento Humano"/>
    <s v="Trimestral"/>
    <s v="Se realizó y envió a los correos electrónicos la encuesta de satisfacción de las actividades de bienestar del día del servidor público, torneo de bolos y caminata ecológica desarrolladas en los meses de octubre- noviembre y diciembre, con plazo para su diligenciamiento, una vez se cerró se verificaron resultados evidenciando que 43 funcionarios llenaron la encuesta, para lo cual se verifican puntuaciones mayores a 2 encontrando una satisfacción del 95%"/>
    <x v="0"/>
  </r>
  <r>
    <n v="4"/>
    <s v="Gestión Estratégica del Talento Humano"/>
    <s v="Proveer y desarrollar integralmente el talento humano a través de la implementación de políticas, planes y programas encaminados a fortalecer las competencias que _x000a_contribuyan al cumplimiento de los objetivos estratégicos y la creación de valor público del Archivo General de la Nación"/>
    <s v="GTH"/>
    <x v="1"/>
    <s v="GTH-02"/>
    <d v="2023-01-02T00:00:00"/>
    <x v="3"/>
    <x v="1"/>
    <m/>
    <s v="Número"/>
    <x v="1"/>
    <s v="&gt;5"/>
    <s v="3-5"/>
    <s v="0-2"/>
    <s v="0-2"/>
    <n v="0"/>
    <n v="0.99"/>
    <n v="100"/>
    <s v="Reclamaciones  (correo electrónico)"/>
    <s v="Coordinador Grupo de Talento Humano"/>
    <s v="Mensual"/>
    <s v="en el mes de octubre no se presentaron reclamaciones.  En los meses de noviembre y diciembre se presentó una respectivamente."/>
    <x v="0"/>
  </r>
  <r>
    <n v="5"/>
    <s v="Gestión Estratégica del Talento Humano"/>
    <s v="Proveer y desarrollar integralmente el talento humano a través de la implementación de políticas, planes y programas encaminados a fortalecer las competencias que _x000a_contribuyan al cumplimiento de los objetivos estratégicos y la creación de valor público del Archivo General de la Nación"/>
    <s v="GTH"/>
    <x v="1"/>
    <s v="GTH-03"/>
    <d v="2023-01-02T00:00:00"/>
    <x v="4"/>
    <x v="2"/>
    <m/>
    <s v="Porcentaje"/>
    <x v="0"/>
    <s v="0%-49%"/>
    <s v="50% -79%"/>
    <s v="80% -100%"/>
    <n v="0.8"/>
    <n v="0"/>
    <n v="1.25"/>
    <n v="100"/>
    <s v="Encuesta"/>
    <s v="Coordinador Grupo de Talento Humano"/>
    <s v="Semestral"/>
    <s v="De las evaluaciones realizadas durante el proceso de Reinducción el 100% fueron aprobadas por los funcionarios, deacuerdo con cada una las temáticas presentadas._x000a_Se puede concluir que los funcionarios y funcionarias atendieron las diferentes capacitaciones, generando una apropiación de conocimiento de la Entidad."/>
    <x v="0"/>
  </r>
  <r>
    <n v="6"/>
    <s v="Planeación Estratégica."/>
    <s v="Asesorar metodológicamente la formulación e implementación de la plataforma estratégica, planes, programas, proyectos y procesos mediante la emisión de_x000a_directrices en el marco de un modelo integrado de planeación y gestión que permita a la alta dirección la toma de decisiones"/>
    <s v="PLE"/>
    <x v="2"/>
    <s v="PLE-01"/>
    <d v="2023-03-09T00:00:00"/>
    <x v="5"/>
    <x v="3"/>
    <m/>
    <s v="Número"/>
    <x v="0"/>
    <s v="&lt;70%"/>
    <s v="80%-90%"/>
    <s v="&gt;90%"/>
    <n v="535499"/>
    <n v="0"/>
    <n v="0.94"/>
    <n v="94"/>
    <s v="PAD de las dependencias"/>
    <s v="Profesional Especializado Oficina Asesora de Planeación"/>
    <s v="Trimestral"/>
    <s v="Se cumple con lo programado en cada uno de los meses del cuarto  trimestre de la vigencia 2023"/>
    <x v="0"/>
  </r>
  <r>
    <n v="7"/>
    <s v="Gestión de las tecnologías de la información y el gobierno digital"/>
    <s v="Gestionar la estrategia y la operación de las tecnologías de la información que impulsen la transformación e innovación digital, generando valor para fortalecer y mejorar los servicios del Archivo General de la Nación de acuerdo con la política de gobierno digital y el cumplimiento de la normatividad vigente aplicable."/>
    <s v="GTI"/>
    <x v="3"/>
    <s v="GTI-01"/>
    <d v="2023-03-16T00:00:00"/>
    <x v="6"/>
    <x v="0"/>
    <m/>
    <s v="Porcentaje"/>
    <x v="0"/>
    <s v="0-61%"/>
    <s v="62-85%"/>
    <s v="86-100%"/>
    <n v="565"/>
    <n v="0.85"/>
    <n v="0.94"/>
    <n v="94"/>
    <s v="http://mesadeservicios.archivogeneral.gov.co"/>
    <s v="Coordinador Gestión Tecnologías de la Información "/>
    <s v="Mensual"/>
    <s v="Durante el ultimo trimestre, se atendieron 546 requerimientos en los tiempos estipulados en los ANS y se tuvieron 34 casos sin atender. "/>
    <x v="0"/>
  </r>
  <r>
    <n v="8"/>
    <s v="Gestión de las tecnologías de la información y el gobierno digital"/>
    <s v="Gestionar la estrategia y la operación de las tecnologías de la información que impulsen la transformación e innovación digital, generando valor para fortalecer y mejorar los servicios del Archivo General de la Nación de acuerdo con la política de gobierno digital y el cumplimiento de la normatividad vigente aplicable."/>
    <s v="GTI"/>
    <x v="3"/>
    <s v="GTI-02"/>
    <d v="2023-03-16T00:00:00"/>
    <x v="7"/>
    <x v="0"/>
    <m/>
    <s v="Porcentaje"/>
    <x v="0"/>
    <s v="0-61%"/>
    <s v="62-85%"/>
    <s v="86-100%"/>
    <n v="1"/>
    <s v="N/A"/>
    <n v="1"/>
    <n v="94"/>
    <s v="https://mesadeservicios.archivogeneral.gov.co"/>
    <s v="Coordinador Gestión Tecnologías de la Información "/>
    <s v="Mensual"/>
    <s v="En octubre se presentaron 2 casos y en noviembre 1.  los cuales fueron atendidos dentro de los tiempos establecidos en los acuerdos de nivel de servicios"/>
    <x v="0"/>
  </r>
  <r>
    <n v="9"/>
    <s v="Gestión de las tecnologías de la información y el gobierno digital"/>
    <s v="Gestionar la estrategia y la operación de las tecnologías de la información que impulsen la transformación e innovación digital, generando valor para fortalecer y mejorar los servicios del Archivo General de la Nación de acuerdo con la política de gobierno digital y el cumplimiento de la normatividad vigente aplicable."/>
    <s v="GTI"/>
    <x v="3"/>
    <s v="GTI-03"/>
    <d v="2023-03-16T00:00:00"/>
    <x v="8"/>
    <x v="0"/>
    <m/>
    <s v="Porcentaje"/>
    <x v="0"/>
    <s v="0-61%"/>
    <s v="62-85%"/>
    <s v="86-100%"/>
    <n v="1"/>
    <n v="0.85"/>
    <n v="1"/>
    <n v="94"/>
    <s v="Disco Externo"/>
    <s v="Coordinador Gestión Tecnologías de la Información "/>
    <s v="Mensual"/>
    <s v="Se realizaron todos los back ups programados para el cuatro trimestre de la vigencia."/>
    <x v="0"/>
  </r>
  <r>
    <n v="10"/>
    <s v="Gestión de las tecnologías de la información y el gobierno digital"/>
    <s v="Gestionar la estrategia y la operación de las tecnologías de la información que impulsen la transformación e innovación digital, generando valor para fortalecer y mejorar los servicios del Archivo General de la Nación de acuerdo con la política de gobierno digital y el cumplimiento de la normatividad vigente aplicable."/>
    <s v="GTI"/>
    <x v="3"/>
    <s v="GTI-04"/>
    <d v="2023-03-16T00:00:00"/>
    <x v="9"/>
    <x v="0"/>
    <m/>
    <s v="Porcentaje"/>
    <x v="0"/>
    <s v="0-61%"/>
    <s v="62-85%"/>
    <s v="86-100%"/>
    <n v="35"/>
    <n v="0.85"/>
    <n v="1"/>
    <n v="94"/>
    <s v="consultoria, BID"/>
    <s v="Coordinador Gestión Tecnologías de la Información "/>
    <s v="Mensual"/>
    <s v="Se diagnosticaron a satisfacción todos los sistemas en uso "/>
    <x v="0"/>
  </r>
  <r>
    <n v="11"/>
    <s v="Gestión de las tecnologías de la información y el gobierno digital"/>
    <s v="Gestionar la estrategia y la operación de las tecnologías de la información que impulsen la transformación e innovación digital, generando valor para fortalecer y mejorar los servicios del Archivo General de la Nación de acuerdo con la política de gobierno digital y el cumplimiento de la normatividad vigente aplicable."/>
    <s v="GTI"/>
    <x v="3"/>
    <s v="GTI-04"/>
    <d v="2023-03-07T00:00:00"/>
    <x v="7"/>
    <x v="0"/>
    <m/>
    <s v="Porcentaje"/>
    <x v="0"/>
    <s v="&lt;61%"/>
    <s v="61%-85%"/>
    <s v="&gt;85%"/>
    <n v="1"/>
    <n v="0.85"/>
    <n v="1"/>
    <n v="100"/>
    <s v="Mesa de servicios"/>
    <s v="Coordinador Gestión Tecnologías de la Información "/>
    <s v="Mensual"/>
    <s v="En octubre se presentaron 2 casos reportados en la mesa de servicios, en noviembre se presentó un caso y en diciembre ninguno. Los cuales fueron solucionados."/>
    <x v="0"/>
  </r>
  <r>
    <n v="12"/>
    <s v="Producción y Gestión de Normativa Archivística"/>
    <s v="Coordinar y articular el diseño y evaluación de la Política de Archivo y Gestión Documental para garantizar una normativa unificada mediante estrategias y programas de modernización de la función archivística ."/>
    <s v="GNA"/>
    <x v="4"/>
    <s v="GNA-01"/>
    <d v="2023-03-15T00:00:00"/>
    <x v="10"/>
    <x v="0"/>
    <m/>
    <s v="Porcentaje"/>
    <x v="0"/>
    <s v="&lt;61%"/>
    <s v="61%-85%"/>
    <s v="&gt;85%"/>
    <n v="1"/>
    <n v="0"/>
    <n v="0.99"/>
    <n v="94"/>
    <s v="Reporte mensual de seguimiento en el Plan de Acción por Dependencias _x000a_ Plan de Acción por Dependencias y Plan Anual de Adquisiciones "/>
    <s v="Subdirectora de politica y normativa archivistica"/>
    <s v="Trimestral"/>
    <s v="Se realizaron mesas de trabajo para finalizar la construcción del  proyecto normativo y al Banco terminoloógico. _x000a_En cuanto al proyecto normativo no se cumple la meta del 100% ya que hace falta la aprobación por parte de todos los miembros del Consejo Directivo y se encuentra en ajustes."/>
    <x v="1"/>
  </r>
  <r>
    <n v="13"/>
    <s v="Producción y Gestión de Normativa Archivística"/>
    <s v="Coordinar y articular el diseño y evaluación de la Política de Archivo y Gestión Documental para garantizar una normativa unificada mediante estrategias y programas de modernización de la función archivística ."/>
    <s v="GNA"/>
    <x v="4"/>
    <s v="GNA-02"/>
    <d v="2023-03-15T00:00:00"/>
    <x v="11"/>
    <x v="0"/>
    <m/>
    <s v="Porcentaje"/>
    <x v="0"/>
    <s v="&lt;61%"/>
    <s v="61%-85%"/>
    <s v="&gt;85%"/>
    <n v="1"/>
    <n v="0"/>
    <n v="1"/>
    <n v="100"/>
    <s v="Observatorio AGN_x000a__x000a_https://observatorioagn.archivogeneral.gov.co/_x000a_Plan de Acción por Dependencia "/>
    <s v="Subdirectora de politica y normativa archivistica"/>
    <s v="Trimestral"/>
    <s v="Se realizó la actualización de contenidos, se publico el análisis de datos del Indice de Desempeño institucional  de la Política de Gestión Documental. De igual manera se culminó la georreferenciación de los  resultados de la entrega de informes de la gestión documental con relación a las acciones efectuadas durante el periodo de gobierno 2020-2023, para la entrega de los archivos en cualquier soporte o formato, con ocasión del cambio de administración en las entidades del orden territorial, publicados a través del Observatorio del AGN. _x000a__x000a_Se desarrolló el documento de análisis para la conformación de los expedientes híbridos en relación con el componente tecnológico del Modelo de Gestión Documental y Administración de Archivos._x000a__x000a_Se generaron piezas o contenidos,  para la difusión de las actuales herramientas, guías, manuales  con el fin de fortalecer capacidades de los servidores y las fuentes de información del Observatorio._x000a__x000a_Se elaboró el Plan de divulgación (4a entrega)._x000a__x000a_Se elaboró informe de evaluación de política"/>
    <x v="1"/>
  </r>
  <r>
    <n v="14"/>
    <s v="Conservación, preservación y difusión del patrimonio y el acervo documental"/>
    <s v="Optimizar las condiciones de organización y preservación del patrimonio documental archivístico de la Nación_x000a_mediante los procesos técnicos pertinentes, con el fin de salvaguardarlo, protegerlo, divulgarlo y garantizar su_x000a_disponibilidad al servicio de la comunidad."/>
    <s v="CPD"/>
    <x v="5"/>
    <s v="CPD-01"/>
    <d v="2023-01-02T00:00:00"/>
    <x v="12"/>
    <x v="0"/>
    <m/>
    <s v="Porcentaje"/>
    <x v="0"/>
    <n v="0"/>
    <s v="N/A"/>
    <n v="1"/>
    <n v="263194"/>
    <n v="1405000"/>
    <n v="1.06"/>
    <n v="100"/>
    <s v="Bases de datos de diversas fuentes"/>
    <s v="Subdirectora de gestión del patrimonio documental"/>
    <s v="Mensual"/>
    <s v="Se realizaron las siguientes descripciones:_x000a__x000a_Descripción de  32 Unidades de Conservación del fondo documental Sección República Fondo Ministerio de Guerra y Marina 23 legajos del 279 al 303. Colección María Cristina Suaza 9 Unidades de conservación. Las descripciones documentales se encuentran en la base de Datos del GOR Matriz ISAD-G. Las descripciones documentales se encuentran en la base de Datos del GOR Matriz ISAD-G._x000a__x000a_Descripción de  20 Unidades de Conservación del fondo documental Sección República Fondo Ministerio de Guerra y Marina  legajos del 310,312,313,315,316,318,320 al 333.  Las descripciones documentales se encuentran en la base de Datos del GOR Matriz ISAD-G._x000a__x000a_Descripción de  10 Unidades del Fondo Documental Sección República Fondo Ministerio de Guerra y Marina legajos 311,314,317,319,342,343,344,345,346,347.Las descripciones documentales se encuentran en la base de Datos del GOR Matriz ISAD-G.."/>
    <x v="1"/>
  </r>
  <r>
    <n v="15"/>
    <s v="Conservación, preservación y difusión del patrimonio y el acervo documental"/>
    <s v="Optimizar las condiciones de organización y preservación del patrimonio documental archivístico de la Nación_x000a_mediante los procesos técnicos pertinentes, con el fin de salvaguardarlo, protegerlo, divulgarlo y garantizar su_x000a_disponibilidad al servicio de la comunidad."/>
    <s v="CPD"/>
    <x v="5"/>
    <s v="CPD-02"/>
    <d v="2023-01-02T00:00:00"/>
    <x v="13"/>
    <x v="3"/>
    <m/>
    <s v="Número"/>
    <x v="0"/>
    <s v="&lt;61%"/>
    <s v="61%-85%"/>
    <s v="&gt;85%"/>
    <n v="33"/>
    <n v="1405000"/>
    <n v="0"/>
    <n v="0"/>
    <s v="Diagnostico"/>
    <s v="Subdirectora de gestión del patrimonio documental"/>
    <s v="Trimestral"/>
    <s v="Se intervinieron 274 folios debido a la falta de profesionales y técnicos durante el mes de dicimebre. Se ha reportado durante esos meses la falta de uno de los cargos de planta referente al restauraor grado 8, y los profesionales que se encuentrna en el área han realizado  otras labores relacionadas con la actualización de las guías y el acuerdo único, por lo que el tiempo implementado para la intervención ha disminuuido considerablemente. "/>
    <x v="1"/>
  </r>
  <r>
    <n v="16"/>
    <s v="Gestión electrónica y transformación digital"/>
    <s v="Implementar y promover proyectos de innovación, investigación y transformación, aplicar las políticas, normas, planes, programas y procedimientos en materia de gestión documental electrónica, preservación digital y la adopción de nuevas tecnologías que contribuyan a la modernización de los archivos del país."/>
    <s v="GTD"/>
    <x v="6"/>
    <s v="GTD-01"/>
    <d v="2023-01-01T00:00:00"/>
    <x v="14"/>
    <x v="0"/>
    <s v="                                                                          "/>
    <s v="Porcentaje"/>
    <x v="0"/>
    <n v="0"/>
    <s v="N/A"/>
    <n v="0.5"/>
    <n v="2"/>
    <n v="0"/>
    <n v="1"/>
    <n v="100"/>
    <s v="PAD"/>
    <s v="Subdirectora de Transfromación digital e innovación archivística"/>
    <s v="Semestral"/>
    <s v="Al mes de septiembre se dieron por culminadas las dos ideas  creativas establecidas para la vigencia 2023. .Las cuales corresponen al comic&quot;miradas del recuerdo&quot; y el podcast basado en la cultura sikuani denominado &quot;la creación del sol y la luna&quot;"/>
    <x v="1"/>
  </r>
  <r>
    <n v="17"/>
    <s v="Gestión de la función archivística"/>
    <s v="Liderar las acciones y estrategias para la implementación de la Política Nacional de Archivos y Gestión Documental en el país, así como el funcionamiento del Sistema Nacional de Archivos."/>
    <s v="GFA"/>
    <x v="7"/>
    <s v="GFA-01"/>
    <d v="2023-03-14T00:00:00"/>
    <x v="15"/>
    <x v="0"/>
    <m/>
    <s v="Número"/>
    <x v="0"/>
    <s v="&lt;61%"/>
    <s v="61%-85%"/>
    <s v="&gt;85%"/>
    <n v="1"/>
    <n v="0"/>
    <n v="0.76"/>
    <n v="76"/>
    <s v="Actas de asistencia técnica y listados de participación en las capacitaciones_x000a_Plan de Asistencia Técnica y Capacitación, solicitudes de asistencia técnica y capacitación."/>
    <s v="Subdirector del Sistema Nacional de Archivos"/>
    <s v="Trimestral"/>
    <s v="Se realizaron 136 acciones por la Subdirección del Sistema Nacional de Archivo de 179 que se tenian programadas para el ultimo trimestre de 2023."/>
    <x v="1"/>
  </r>
  <r>
    <n v="18"/>
    <s v="Gestión de la función archivística"/>
    <s v="Liderar las acciones y estrategias para la implementación de la Política Nacional de Archivos y Gestión Documental en el país, así como el funcionamiento del Sistema Nacional de Archivos."/>
    <s v="GFA"/>
    <x v="7"/>
    <s v="GFA-02"/>
    <d v="2023-03-14T00:00:00"/>
    <x v="16"/>
    <x v="0"/>
    <m/>
    <s v="Número"/>
    <x v="0"/>
    <s v="&lt;61%"/>
    <s v="61%-85%"/>
    <s v="&gt;85%"/>
    <s v="4"/>
    <n v="0"/>
    <n v="1"/>
    <n v="100"/>
    <s v="Plan de acompañamiento y seguimiento para los Consejos Territoriales de Archivos - CTA y planes de acción presentados_x000a_Plan de acompañamiento y seguimiento para los Consejos Territoriales de Archivos - CTA"/>
    <s v="Subdirectora del Sistema Nacional de Archivos"/>
    <s v="Semestral"/>
    <s v="Se recibieron 25 informes de gestión de los siguientes Consejos Distritales y Departamentales de Archivo (CDA) y se revisaron estos veintiún 25 informes de gestión. Los informes recibidos y revisados corresponden a los siguientes CDA:_x000a__x000a_-Antioquia, Arauca. Barranquilla, Bogotá, Bolívar, Boyacá, Caquetá, Cartagena, Casanare, Cauca, Córdoba, Cundinamarca, Guaviare, Huila, Magdalena, Meta, Norte de Santander, Putumayo, Risaralda, San Andrés, Santander, Tolima, Valle del Cauca, Vaupésy Vichada."/>
    <x v="1"/>
  </r>
  <r>
    <n v="19"/>
    <s v="Administración de archivos de entidades liquidades "/>
    <s v="Implementar estrategias y procedimientos para la administración, custodia, seguridad, reserva, conservación y preservación de los archivos de las entidades liquidadas."/>
    <s v="AEL"/>
    <x v="8"/>
    <s v="AEL-01"/>
    <d v="2023-03-03T00:00:00"/>
    <x v="17"/>
    <x v="0"/>
    <m/>
    <s v="Número"/>
    <x v="0"/>
    <s v="&lt;61%"/>
    <s v="61%-85%"/>
    <s v="&gt;85%"/>
    <n v="510"/>
    <s v="N/A"/>
    <n v="1.33"/>
    <n v="133"/>
    <s v="Base de datos_x000a_&quot;Consolidado Avances Entidades Liquidadas 2023"/>
    <s v="Subdirectora de Archivos de Entidades Liquidadas"/>
    <s v="Mensual"/>
    <s v="En en el mes de octubre, no se superó la meta. Se contestaron peticiones de meses anteriores y del mes en curso. Esto se presentó debido a los contratos del personal que estaban finalizando, así como contratos del equipo de trabajo que estaban en elaboración. _x000a_En en el mes de noviembre, se superó la meta. Se contestaron peticiones de meses anteriores y del mes en curso. Esto se presentó debido a que como acción de choque para reducir PQRSD vencidas se contrataron mas personas (búsquedas y certificaciones) que contribuyeron con aumento en las respuestas. _x000a_En en el mes de diciembre, se superó la meta. Se contestaron peticiones de meses anteriores y del mes en curso. Esto se presentó debido a que como acción de choque para reducir PQRSD vencidas se contrataron mas personas (búsquedas y certificaciones) que contribuyeron con aumento en las respuestas. "/>
    <x v="1"/>
  </r>
  <r>
    <n v="20"/>
    <s v="Oferta de servicios Archivísticos"/>
    <s v="Desarrollar estrategias en la gestión administrativa, financiera, jurídica y técnicas a las que haya lugar, para posibilitar la celebración y ejecución de contratos interadministrativos que permitan el desarrollo de proyectos en la prestación de los servicios de gestión documental y archivo, que hacen parte del portafolio de productos y servicios del AGN."/>
    <s v="OSA"/>
    <x v="9"/>
    <s v="OSA-01"/>
    <d v="2023-01-02T00:00:00"/>
    <x v="18"/>
    <x v="0"/>
    <m/>
    <s v="Porcentaje"/>
    <x v="0"/>
    <s v="&lt;50%"/>
    <s v="51%-84%"/>
    <s v="&gt;85%"/>
    <n v="1"/>
    <n v="0"/>
    <n v="0.86"/>
    <n v="86"/>
    <s v="Sharepoint (SMO)  "/>
    <s v="Subdirectora mercadeo y operación de se servicios archivísticos."/>
    <s v="Trimestral"/>
    <s v="Se respondieron 31 cotizaciones de las 36 recibidas "/>
    <x v="1"/>
  </r>
  <r>
    <n v="21"/>
    <s v="Oferta de servicios Archivísticos"/>
    <s v="Desarrollar estrategias en la gestión administrativa, financiera, jurídica y técnicas a las que haya lugar, para posibilitar la celebración y ejecución de contratos interadministrativos que permitan el desarrollo de proyectos en la prestación de los servicios de gestión documental y archivo, que hacen parte del portafolio de productos y servicios del AGN."/>
    <s v="OSA"/>
    <x v="9"/>
    <s v="OSA-02"/>
    <d v="2023-01-03T00:00:00"/>
    <x v="19"/>
    <x v="1"/>
    <s v=" "/>
    <s v="Porcentaje"/>
    <x v="0"/>
    <s v="&lt;60%"/>
    <s v="61%-75%"/>
    <s v="&gt;76%"/>
    <n v="0.9"/>
    <n v="1"/>
    <n v="0.94"/>
    <n v="86"/>
    <s v="Google Forms"/>
    <s v="Subdirectora mercadeo y operación de se servicios archivísticos."/>
    <s v="Semestral"/>
    <s v="Durante el mes de diciembre se aplicó encuesta de satisfacción con el fin de cotejar el trabajo realizado por la Subdirección en el marco de la ejecución de los contratos interadministrativos, al responder necesidades de los usuarios con relación al nivel de satisfacción durante el segundo semestre de 2023. Como resultado del ejercicio, participaron veintiún (21) personas de la consulta, correspondiente a los contratos interadministrativos suscritos, con un promedio de satisfacción del 85%."/>
    <x v="1"/>
  </r>
  <r>
    <n v="22"/>
    <s v="Inspeccion, vigilancia y control"/>
    <s v="Ejercer la función de inspección, vigilancia y control de la función archivística a las entidades públicas en sus diferentes niveles, así como a las privadas que cumplan funciones públicas, de conformidad con la normativa vigente y los procedimientos establecidos"/>
    <s v="IVC"/>
    <x v="10"/>
    <s v="IVC-01"/>
    <d v="2022-10-01T00:00:00"/>
    <x v="20"/>
    <x v="0"/>
    <m/>
    <s v="Número"/>
    <x v="0"/>
    <s v="0%-84%"/>
    <s v="85%-99%"/>
    <n v="1"/>
    <s v="15"/>
    <n v="0"/>
    <n v="1"/>
    <n v="100"/>
    <s v="Registro de seguimiento en las visitas_x000a_Programación anual de visitas en https://www.archivogeneral.gov.co/agn/ivc/ "/>
    <s v="Subdirector de inspeccion, vigilancia y control"/>
    <s v="Trimestral"/>
    <s v="En el cuarto trimestre de 2023 se realizaron 14 visitas, de las cuales una fue de inspección, seis de vigilancia y siete de control. Con estas visitas se completaron las 70 visitas programadas en 2023 para el proceso de inspección, vigilancia y control."/>
    <x v="1"/>
  </r>
  <r>
    <n v="23"/>
    <s v="Atención y servicio al ciudadano"/>
    <s v="Orientar a las dependencias del Archivo General de la Nación en el cumplimiento de las políticas y estrategias de atención y servicio al ciudadano de acuerdo con la normativa vigente, con el fin de garantizar la prestación de servicios de calidad y una efectiva participación de los usuarios del AGN."/>
    <s v="ASC"/>
    <x v="11"/>
    <s v="ASC-02"/>
    <d v="2023-03-14T00:00:00"/>
    <x v="21"/>
    <x v="3"/>
    <m/>
    <s v="Porcentaje"/>
    <x v="0"/>
    <s v="75%-85%"/>
    <s v="86%-95%"/>
    <s v="96%-100%"/>
    <n v="0.9"/>
    <n v="0"/>
    <n v="1.0900000000000001"/>
    <n v="109"/>
    <s v="ASC-FO-03 Encuesta de Satisfacción"/>
    <s v="Coordinador Grupo de Atención y Servicio al Ciudadano"/>
    <s v="Trimestral"/>
    <s v="En octubre el 97% de los usuarios encuestados, evaluaron el servicio con calificaciones de 4 y 5._x000a__x000a_En noviembre el 100% de los usuarios encuestados evaluaron el servicio con calificaciones de 4 y 5._x000a__x000a_En diciembre el 100% de los usuarios encuestados evaluaron el servicio con calificaciones de 4 y 5._x000a__x000a_La meta definida para cada mes es del 90%"/>
    <x v="2"/>
  </r>
  <r>
    <n v="24"/>
    <s v="Gestión Administrativa"/>
    <s v="Administrar y coordinar las actividades tendientes a mantener la infraestructura y bienes de la entidad en condiciones  adecuadas y seguras, en el marco del cumplimiento de la normatividad aplicable para los servicios administrativos y controles ambientales ."/>
    <s v="GAD"/>
    <x v="12"/>
    <s v="GAD-01"/>
    <d v="2023-03-15T00:00:00"/>
    <x v="22"/>
    <x v="0"/>
    <m/>
    <s v="Porcentaje"/>
    <x v="0"/>
    <s v="&lt;61%"/>
    <s v="61%-85%"/>
    <s v="&gt;85%"/>
    <n v="1"/>
    <n v="0.85"/>
    <n v="0.96"/>
    <n v="96"/>
    <s v="Formato Excel que reporta el PAD acumulado por dependencia"/>
    <s v="Coordinador Grupo de servicios administrativos"/>
    <s v="Semestral"/>
    <s v="El 18 de diciembre de 2023 se realizo la entrega de los inventarios individuales a los 127 funcionarios que se encuentra vigente en la entidad y se recibieron 122."/>
    <x v="2"/>
  </r>
  <r>
    <n v="25"/>
    <s v="Gestión Administrativa"/>
    <s v="Administrar y coordinar las actividades tendientes a mantener la infraestructura y bienes de la entidad en condiciones  adecuadas y seguras, en el marco del cumplimiento de la normatividad aplicable para los servicios administrativos y controles ambientales ."/>
    <s v="GAD"/>
    <x v="12"/>
    <s v="GAD-02"/>
    <d v="2023-03-15T00:00:00"/>
    <x v="23"/>
    <x v="0"/>
    <m/>
    <s v="Porcentaje"/>
    <x v="0"/>
    <s v="&lt;61%"/>
    <s v="61%-85%"/>
    <s v="&gt;85%"/>
    <n v="0.9"/>
    <n v="0"/>
    <n v="1"/>
    <n v="100"/>
    <s v="Informes de ejecución contractuales_x000a_Formato Excel que reporta el PAD acumulado por dependencia"/>
    <s v="Coordinador Grupo de servicios administrativos"/>
    <s v="Semestral"/>
    <s v="Se realizó el total de los mantenimientos planeados para el tercer trimestre de 2023.Estos mantenimientos corresponden a: vehículos,  tanques, ascensores, sistema electrico, sistema de ventilación, sistema hidraulico."/>
    <x v="2"/>
  </r>
  <r>
    <n v="26"/>
    <s v="Gestión Administrativa"/>
    <s v="Administrar y coordinar las actividades tendientes a mantener la infraestructura y bienes de la entidad en condiciones  adecuadas y seguras, en el marco del cumplimiento de la normatividad aplicable para los servicios administrativos y controles ambientales ."/>
    <s v="GAD"/>
    <x v="12"/>
    <s v="GAD-03"/>
    <d v="2023-03-15T00:00:00"/>
    <x v="24"/>
    <x v="0"/>
    <m/>
    <s v="Porcentaje"/>
    <x v="0"/>
    <s v="&lt;61%"/>
    <s v="61%-85%"/>
    <s v="&gt;85%"/>
    <n v="1"/>
    <n v="0.85"/>
    <n v="1"/>
    <n v="100"/>
    <s v="Formato Excel que reporta el PAD acumulado por dependencia"/>
    <s v="Coordinador Grupo de servicios administrativos"/>
    <s v="Trimestral"/>
    <s v="Durante el ultimo trimestre se cumplieron las actividades realacionadas con la evacuación de residuos potencialmente aprovechables."/>
    <x v="2"/>
  </r>
  <r>
    <n v="27"/>
    <s v="Gestión Contractual "/>
    <s v="Adelantar los procesos de contratación para satisfacer las necesidades del Archivo General de la Nación Jorge Palacios Preciado (AGN) estableciendo los parámetros para su ejecución y cumplimiento de acuerdo con la normatividad vigente"/>
    <s v="GCO"/>
    <x v="13"/>
    <s v="GCO-01"/>
    <d v="2023-03-06T00:00:00"/>
    <x v="25"/>
    <x v="0"/>
    <m/>
    <s v="Número"/>
    <x v="0"/>
    <s v="0%-10%"/>
    <s v="11% -70%"/>
    <s v="&gt;70%"/>
    <n v="116"/>
    <n v="0"/>
    <n v="0.89"/>
    <n v="89"/>
    <s v="SECOP II"/>
    <s v="Jefe Oficina Asesora Jurídica"/>
    <s v="Mensual "/>
    <s v="En octubre y diciembre se publico la totalidad de los procesos en SECOP, en noviembre dos de los procesos no se adelantaron por falta de viabilidad."/>
    <x v="2"/>
  </r>
  <r>
    <n v="28"/>
    <s v="Gestión Contractual"/>
    <s v="Adelantar los procesos de contratación para satisfacer las necesidades del Archivo General de la Nación Jorge Palacios Preciado (AGN) estableciendo los parámetros para su ejecución y cumplimiento de acuerdo con la normatividad vigente"/>
    <s v="GCO"/>
    <x v="13"/>
    <s v="GCO-02"/>
    <d v="2023-03-06T00:00:00"/>
    <x v="26"/>
    <x v="0"/>
    <m/>
    <s v="Número"/>
    <x v="0"/>
    <s v="0%-10%"/>
    <s v="11%-70%"/>
    <s v="&gt;70%"/>
    <n v="27"/>
    <n v="0"/>
    <n v="0.97"/>
    <n v="97"/>
    <s v="SECOP II_x000a_Plan Anual de Adquisiciones (versión más reciente disponible)"/>
    <s v="Jefe Oficina Asesora Jurídica"/>
    <s v="Mensual"/>
    <s v="Se suscribieron los siguientes conttatos:_x000a_Octubre:  29_x000a_Noviembre:  18_x000a_Diciembre   5_x000a__x000a_Quedando pendientes 2 por suscribir."/>
    <x v="2"/>
  </r>
  <r>
    <n v="29"/>
    <s v="Gestión Documental"/>
    <s v="Asegurar la implementación de la política de archivo y gestión documental en el Archivo General de la Nación articulado con el sistema integrado de planeación y gestión"/>
    <s v="GDO"/>
    <x v="14"/>
    <s v="GDO-01"/>
    <d v="2023-03-09T00:00:00"/>
    <x v="27"/>
    <x v="2"/>
    <m/>
    <s v="Porcentaje"/>
    <x v="0"/>
    <s v="1%-50%"/>
    <s v="51% -70%"/>
    <s v="71% - 100%"/>
    <n v="0.71"/>
    <n v="0"/>
    <n v="0.71"/>
    <n v="97"/>
    <s v="Informes de visitas y matriz de seguimiento_x0009_"/>
    <s v="Coordinador de Grupo de Archivo y Gestion Documental."/>
    <s v="Semestral"/>
    <s v="Se realizaron visitas de seguimiento a los Archivos de Gestión de las siguientes dependencias:_x000a_Subdirección de Política y Normativa Archivística_x000a_Grupo de Conservación y Restauración _x000a_Grupo de Investigación y Difusión_x000a_Grupo de Gestión Financiera_x000a_Subdirección de Gestión del Patrimonio Documental_x000a_Grupo de Organización y Reprografía_x000a_Subdirección de Transformación Digital e Innovación Archivística_x000a_Subdirección del Sistema Nacional de Archivos_x000a_Subdirección de Archivos de Entidades Liquidadas_x000a_Subdirección de Mercadeo y Operación de Servicios Archivísticos_x000a_Subdirección de Inspección, Vigilancia y Control_x000a_"/>
    <x v="2"/>
  </r>
  <r>
    <n v="30"/>
    <s v="Gestión Financiera"/>
    <s v="Registrar, analizar y consolidar los hechos económicos de la Entidad oportuna y razonablemente."/>
    <s v="GFI"/>
    <x v="15"/>
    <s v="GFI-01"/>
    <d v="2020-09-24T00:00:00"/>
    <x v="28"/>
    <x v="3"/>
    <m/>
    <s v="Porcentaje"/>
    <x v="1"/>
    <s v="50%-100%"/>
    <s v="50%-26%"/>
    <s v="&lt;25%"/>
    <s v="&lt;25%"/>
    <n v="0"/>
    <n v="3.8999999999999998E-3"/>
    <n v="70"/>
    <s v="SIIF NACION"/>
    <s v="Coordinador Grupo Gestión Financiera "/>
    <s v="Trimestral"/>
    <s v="Para el mes de octubre de 1053 registros se anularon 4 OP y OB para el 0,38%. El promedio acumulado del  mes._x000a__x000a_Para el mes de noviembre de 1144 registros se anularon 5 OP y OB para el 0,44 %. El promedio acumulado del  mes._x000a__x000a_Para el mes de  diciembre de 1429 registros se anularon 5 OB y  OP para el 0,35%. El promedio acumulado del mes."/>
    <x v="2"/>
  </r>
  <r>
    <n v="31"/>
    <s v="Gestión Jurídica"/>
    <s v="Coordinar y asesorar los asuntos jurídicos y de defensa jurídica de la Dirección General y las demás dependencias de la entidad"/>
    <s v="GJU"/>
    <x v="13"/>
    <s v="GJU-01"/>
    <d v="2023-03-06T00:00:00"/>
    <x v="29"/>
    <x v="3"/>
    <m/>
    <s v="Porcentaje"/>
    <x v="0"/>
    <s v="0%-10%"/>
    <s v="70%-11%"/>
    <s v="100%-71%"/>
    <n v="1"/>
    <n v="0"/>
    <n v="0.81"/>
    <n v="100"/>
    <s v="ARGENADOC/CORREO ELECTRONICO/BASE DE DATOS _x000a_"/>
    <s v="Jefe Oficina Asesora Jurídica"/>
    <s v="Mensual"/>
    <s v="Se dio respuesta a las solicitudes, mostrando el siguiente comportamiento:_x000a__x000a_Octubre: 100% equivalente a 11 peticiones_x000a_Noviembre: 75% equivalente a 61 peticiones_x000a_Diciembre: 67% equivalente a 27 peticiones "/>
    <x v="2"/>
  </r>
  <r>
    <n v="32"/>
    <s v="Gestión de Asuntos Disciplinarios"/>
    <s v="Establecer una metodología detallada de aplicación del procedimiento disciplinario, el cual de acuerdo con la ley aplicable permita a la autoridad titular de la acción disciplinaria ejercerla con observancia de los principios, normas rectoras, lineamientos y disposiciones legales_x000a_aplicables a la nueva norma del Código Disciplinario."/>
    <s v="ADS"/>
    <x v="16"/>
    <s v="ADS-01"/>
    <d v="2023-03-22T00:00:00"/>
    <x v="30"/>
    <x v="3"/>
    <m/>
    <s v="Porcentaje"/>
    <x v="0"/>
    <s v="0%-15%"/>
    <s v="16%-25%"/>
    <s v="&gt;26%"/>
    <n v="1"/>
    <n v="0"/>
    <n v="1"/>
    <n v="100"/>
    <s v="Los informes son remitidos por correo electronico, con su respectivo radicado. "/>
    <s v="Profesional especializado de asuntos disciplinarios "/>
    <s v="Trimestral"/>
    <s v="Se recibe una queja allegada por correo electronico, la cual fue remitida a la Procuraduría General de la Nación por competencia."/>
    <x v="2"/>
  </r>
  <r>
    <n v="33"/>
    <s v="Evaluación, Control y Seguimiento"/>
    <s v="Evaluar el Sistema de Control Interno, generando alertas tempranas que eviten y reduzcan los riesgos institucionales, a través de la programación y ejecución de auditorías internas, asesorías y seguimientos; aplicando los criterios de independencia y objetividad, con el fin de determinar la efectividad de los controles que contribuyen al cumplimiento de los objetivos institucionales y desempeño de la entidad, brindando información relevante a la Dirección General y a las dependencias del AGN."/>
    <s v="ESC"/>
    <x v="17"/>
    <s v="ESC-01"/>
    <d v="2023-03-17T00:00:00"/>
    <x v="31"/>
    <x v="1"/>
    <s v="                                                                           "/>
    <s v="Porcentaje"/>
    <x v="0"/>
    <s v="0%-61%"/>
    <s v="62%-85%"/>
    <s v="86%-100%"/>
    <n v="1"/>
    <n v="1"/>
    <n v="0"/>
    <s v="N/A"/>
    <s v="Auditorias internas a las que se les aplique Planes de mejoramiento"/>
    <s v="Jefe Oficina de Control Interno "/>
    <s v="Mensual"/>
    <s v="No se obtuvieron datos en este indicador "/>
    <x v="3"/>
  </r>
  <r>
    <n v="34"/>
    <s v="Evaluación, Control y Seguimiento"/>
    <s v="Evaluar el Sistema de Control Interno, generando alertas tempranas que eviten y reduzcan los riesgos institucionales, a través de la programación y ejecución de auditorías internas, asesorías y seguimientos; aplicando los criterios de independencia y objetividad, con el fin de determinar la efectividad de los controles que contribuyen al cumplimiento de los objetivos institucionales y desempeño de la entidad, brindando información relevante a la Dirección General y a las dependencias del AGN."/>
    <s v="ESC"/>
    <x v="17"/>
    <s v="ESC-02"/>
    <d v="2023-03-17T00:00:00"/>
    <x v="32"/>
    <x v="0"/>
    <m/>
    <s v="Porcentaje"/>
    <x v="0"/>
    <s v="0%-61%"/>
    <s v="62%-85%"/>
    <s v="86%-100%"/>
    <n v="0.86"/>
    <n v="0"/>
    <n v="1"/>
    <n v="100"/>
    <s v="Encuestas realizadas en cada auditoria."/>
    <s v="Jefe Oficina de Control Interno "/>
    <s v="Trimestral"/>
    <s v="Se realizaron las suditorías programadas a las siguientes dependencias:_x000a__x000a_Subdirección de Inspección, vigilania y control_x000a_Subdirector delSistema Nacional de Archivos_x000a_Administración de Archivos de Entidades Liquidadas_x000a_"/>
    <x v="3"/>
  </r>
  <r>
    <n v="35"/>
    <s v="Evaluación, Control y Seguimiento"/>
    <s v="Evaluar el Sistema de Control Interno, generando alertas tempranas que eviten y reduzcan los riesgos institucionales, a través de la programación y ejecución de auditorías internas, asesorías y seguimientos; aplicando los criterios de independencia y objetividad, con el fin de determinar la efectividad de los controles que contribuyen al cumplimiento de los objetivos institucionales y desempeño de la entidad, brindando información relevante a la Dirección General y a las dependencias del AGN."/>
    <s v="ESC"/>
    <x v="17"/>
    <s v="ESC-03"/>
    <d v="2023-03-17T00:00:00"/>
    <x v="33"/>
    <x v="0"/>
    <m/>
    <s v="Porcentaje"/>
    <x v="0"/>
    <s v="0%-61%"/>
    <s v="62%-85%"/>
    <s v="86%-100%"/>
    <n v="1"/>
    <n v="1"/>
    <n v="1"/>
    <n v="100"/>
    <s v="Auditorias internas a las que se les aplique Planes de mejoramiento"/>
    <s v="Jefe Oficina de Control Interno "/>
    <s v="Trimestral"/>
    <s v="Se realizaron los seguimientos a los planes de mejoramiento programados para octubre "/>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49F9D2-A1EA-4DD2-9A57-1553BB690337}" name="TablaDinámica9" cacheId="0"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Nombre Indicador">
  <location ref="Q11:R13" firstHeaderRow="1" firstDataRow="1" firstDataCol="1"/>
  <pivotFields count="24">
    <pivotField showAll="0"/>
    <pivotField showAll="0"/>
    <pivotField showAll="0"/>
    <pivotField showAll="0"/>
    <pivotField showAll="0">
      <items count="19">
        <item h="1" x="0"/>
        <item h="1" x="14"/>
        <item h="1" x="11"/>
        <item h="1" x="15"/>
        <item h="1" x="12"/>
        <item h="1" x="1"/>
        <item h="1" x="3"/>
        <item h="1" x="2"/>
        <item h="1" x="13"/>
        <item h="1" x="17"/>
        <item h="1" x="16"/>
        <item h="1" x="8"/>
        <item h="1" x="5"/>
        <item h="1" x="10"/>
        <item x="4"/>
        <item h="1" x="6"/>
        <item h="1" x="7"/>
        <item h="1" x="9"/>
        <item t="default"/>
      </items>
    </pivotField>
    <pivotField showAll="0"/>
    <pivotField numFmtId="15" showAll="0"/>
    <pivotField axis="axisRow" showAll="0">
      <items count="35">
        <item x="8"/>
        <item x="7"/>
        <item x="6"/>
        <item x="15"/>
        <item x="9"/>
        <item x="11"/>
        <item x="26"/>
        <item x="25"/>
        <item x="18"/>
        <item x="28"/>
        <item x="22"/>
        <item x="23"/>
        <item x="16"/>
        <item x="12"/>
        <item x="27"/>
        <item x="32"/>
        <item x="13"/>
        <item x="30"/>
        <item x="5"/>
        <item x="21"/>
        <item x="3"/>
        <item x="29"/>
        <item x="4"/>
        <item x="10"/>
        <item x="2"/>
        <item x="24"/>
        <item x="17"/>
        <item x="14"/>
        <item x="1"/>
        <item x="19"/>
        <item x="31"/>
        <item x="0"/>
        <item x="33"/>
        <item x="20"/>
        <item t="default"/>
      </items>
    </pivotField>
    <pivotField showAll="0">
      <items count="5">
        <item x="1"/>
        <item x="2"/>
        <item x="0"/>
        <item x="3"/>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items count="5">
        <item h="1" x="2"/>
        <item h="1" x="0"/>
        <item h="1" x="3"/>
        <item x="1"/>
        <item t="default"/>
      </items>
    </pivotField>
  </pivotFields>
  <rowFields count="1">
    <field x="7"/>
  </rowFields>
  <rowItems count="2">
    <i>
      <x v="5"/>
    </i>
    <i>
      <x v="23"/>
    </i>
  </rowItems>
  <colItems count="1">
    <i/>
  </colItems>
  <dataFields count="1">
    <dataField name="Promedio" fld="17" subtotal="average" baseField="7" baseItem="0" numFmtId="10"/>
  </dataFields>
  <formats count="10">
    <format dxfId="306">
      <pivotArea field="7" type="button" dataOnly="0" labelOnly="1" outline="0" axis="axisRow" fieldPosition="0"/>
    </format>
    <format dxfId="305">
      <pivotArea dataOnly="0" labelOnly="1" outline="0" axis="axisValues" fieldPosition="0"/>
    </format>
    <format dxfId="304">
      <pivotArea dataOnly="0" labelOnly="1" outline="0" axis="axisValues" fieldPosition="0"/>
    </format>
    <format dxfId="303">
      <pivotArea field="7" type="button" dataOnly="0" labelOnly="1" outline="0" axis="axisRow" fieldPosition="0"/>
    </format>
    <format dxfId="302">
      <pivotArea type="all" dataOnly="0" outline="0" fieldPosition="0"/>
    </format>
    <format dxfId="301">
      <pivotArea outline="0" collapsedLevelsAreSubtotals="1" fieldPosition="0"/>
    </format>
    <format dxfId="300">
      <pivotArea field="7" type="button" dataOnly="0" labelOnly="1" outline="0" axis="axisRow" fieldPosition="0"/>
    </format>
    <format dxfId="299">
      <pivotArea dataOnly="0" labelOnly="1" fieldPosition="0">
        <references count="1">
          <reference field="7" count="0"/>
        </references>
      </pivotArea>
    </format>
    <format dxfId="298">
      <pivotArea dataOnly="0" labelOnly="1" outline="0" axis="axisValues" fieldPosition="0"/>
    </format>
    <format dxfId="297">
      <pivotArea field="7"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1EDED0F-9FED-45EE-9F45-D66097B2AA9A}" name="Orientación"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B3:C5" firstHeaderRow="1" firstDataRow="1" firstDataCol="1"/>
  <pivotFields count="24">
    <pivotField showAll="0"/>
    <pivotField showAll="0"/>
    <pivotField showAll="0"/>
    <pivotField showAll="0"/>
    <pivotField showAll="0">
      <items count="19">
        <item h="1" x="0"/>
        <item h="1" x="14"/>
        <item h="1" x="11"/>
        <item h="1" x="15"/>
        <item h="1" x="12"/>
        <item h="1" x="1"/>
        <item h="1" x="3"/>
        <item h="1" x="2"/>
        <item h="1" x="13"/>
        <item h="1" x="17"/>
        <item h="1" x="16"/>
        <item h="1" x="8"/>
        <item h="1" x="5"/>
        <item h="1" x="10"/>
        <item x="4"/>
        <item h="1" x="6"/>
        <item h="1" x="7"/>
        <item h="1" x="9"/>
        <item t="default"/>
      </items>
    </pivotField>
    <pivotField showAll="0"/>
    <pivotField numFmtId="15" showAll="0"/>
    <pivotField showAll="0"/>
    <pivotField showAll="0">
      <items count="5">
        <item x="1"/>
        <item x="2"/>
        <item x="0"/>
        <item x="3"/>
        <item t="default"/>
      </items>
    </pivotField>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5">
        <item h="1" x="2"/>
        <item h="1" x="0"/>
        <item h="1" x="3"/>
        <item x="1"/>
        <item t="default"/>
      </items>
    </pivotField>
  </pivotFields>
  <rowFields count="1">
    <field x="11"/>
  </rowFields>
  <rowItems count="2">
    <i>
      <x/>
    </i>
    <i t="grand">
      <x/>
    </i>
  </rowItems>
  <colItems count="1">
    <i/>
  </colItems>
  <dataFields count="1">
    <dataField name="Cuenta de ORIENTACIÓN " fld="11"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B9E1D8F-E26D-4BC6-A181-801C1F211430}" name="Or Des"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K3:L4" firstHeaderRow="1" firstDataRow="1" firstDataCol="1" rowPageCount="1" colPageCount="1"/>
  <pivotFields count="24">
    <pivotField showAll="0"/>
    <pivotField showAll="0"/>
    <pivotField showAll="0"/>
    <pivotField showAll="0"/>
    <pivotField showAll="0">
      <items count="19">
        <item h="1" x="0"/>
        <item h="1" x="14"/>
        <item h="1" x="11"/>
        <item h="1" x="15"/>
        <item h="1" x="12"/>
        <item h="1" x="1"/>
        <item h="1" x="3"/>
        <item h="1" x="2"/>
        <item h="1" x="13"/>
        <item h="1" x="17"/>
        <item h="1" x="16"/>
        <item h="1" x="8"/>
        <item h="1" x="5"/>
        <item h="1" x="10"/>
        <item x="4"/>
        <item h="1" x="6"/>
        <item h="1" x="7"/>
        <item h="1" x="9"/>
        <item t="default"/>
      </items>
    </pivotField>
    <pivotField showAll="0"/>
    <pivotField numFmtId="15" showAll="0"/>
    <pivotField showAll="0"/>
    <pivotField axis="axisRow" showAll="0">
      <items count="5">
        <item x="1"/>
        <item x="2"/>
        <item x="0"/>
        <item x="3"/>
        <item t="default"/>
      </items>
    </pivotField>
    <pivotField showAll="0"/>
    <pivotField showAll="0"/>
    <pivotField axis="axisPage" multipleItemSelectionAllowed="1" showAll="0">
      <items count="3">
        <item h="1" x="0"/>
        <item x="1"/>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items count="5">
        <item h="1" x="2"/>
        <item h="1" x="0"/>
        <item h="1" x="3"/>
        <item x="1"/>
        <item t="default"/>
      </items>
    </pivotField>
  </pivotFields>
  <rowFields count="1">
    <field x="8"/>
  </rowFields>
  <rowItems count="1">
    <i t="grand">
      <x/>
    </i>
  </rowItems>
  <colItems count="1">
    <i/>
  </colItems>
  <pageFields count="1">
    <pageField fld="11" hier="-1"/>
  </pageFields>
  <dataFields count="1">
    <dataField name="Promedio de RESULTADO" fld="17" subtotal="average" baseField="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5FCD11F-F6A2-4F3F-A8D1-1DCD1A3E6013}" name="Or Asd"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3:I5" firstHeaderRow="1" firstDataRow="1" firstDataCol="1" rowPageCount="1" colPageCount="1"/>
  <pivotFields count="24">
    <pivotField showAll="0"/>
    <pivotField showAll="0"/>
    <pivotField showAll="0"/>
    <pivotField showAll="0"/>
    <pivotField showAll="0">
      <items count="19">
        <item h="1" x="0"/>
        <item h="1" x="14"/>
        <item h="1" x="11"/>
        <item h="1" x="15"/>
        <item h="1" x="12"/>
        <item h="1" x="1"/>
        <item h="1" x="3"/>
        <item h="1" x="2"/>
        <item h="1" x="13"/>
        <item h="1" x="17"/>
        <item h="1" x="16"/>
        <item h="1" x="8"/>
        <item h="1" x="5"/>
        <item h="1" x="10"/>
        <item x="4"/>
        <item h="1" x="6"/>
        <item h="1" x="7"/>
        <item h="1" x="9"/>
        <item t="default"/>
      </items>
    </pivotField>
    <pivotField showAll="0"/>
    <pivotField numFmtId="15" showAll="0"/>
    <pivotField showAll="0"/>
    <pivotField name="CLASE Asc" axis="axisRow" showAll="0">
      <items count="5">
        <item x="1"/>
        <item x="2"/>
        <item x="0"/>
        <item x="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items count="5">
        <item h="1" x="2"/>
        <item h="1" x="0"/>
        <item h="1" x="3"/>
        <item x="1"/>
        <item t="default"/>
      </items>
    </pivotField>
  </pivotFields>
  <rowFields count="1">
    <field x="8"/>
  </rowFields>
  <rowItems count="2">
    <i>
      <x v="2"/>
    </i>
    <i t="grand">
      <x/>
    </i>
  </rowItems>
  <colItems count="1">
    <i/>
  </colItems>
  <pageFields count="1">
    <pageField fld="11" hier="-1"/>
  </pageFields>
  <dataFields count="1">
    <dataField name="Promedio de RESULTADO" fld="17" subtotal="average" baseField="8" baseItem="1"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94E9EFF-52AB-481C-86A0-845B4E9A434F}" name="Tipo"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5" firstHeaderRow="1" firstDataRow="1" firstDataCol="1"/>
  <pivotFields count="24">
    <pivotField showAll="0"/>
    <pivotField showAll="0"/>
    <pivotField showAll="0"/>
    <pivotField showAll="0"/>
    <pivotField showAll="0">
      <items count="19">
        <item h="1" x="0"/>
        <item h="1" x="14"/>
        <item h="1" x="11"/>
        <item h="1" x="15"/>
        <item h="1" x="12"/>
        <item h="1" x="1"/>
        <item h="1" x="3"/>
        <item h="1" x="2"/>
        <item h="1" x="13"/>
        <item h="1" x="17"/>
        <item h="1" x="16"/>
        <item h="1" x="8"/>
        <item h="1" x="5"/>
        <item h="1" x="10"/>
        <item x="4"/>
        <item h="1" x="6"/>
        <item h="1" x="7"/>
        <item h="1" x="9"/>
        <item t="default"/>
      </items>
    </pivotField>
    <pivotField showAll="0"/>
    <pivotField numFmtId="15" showAll="0"/>
    <pivotField showAll="0"/>
    <pivotField axis="axisRow" dataField="1" showAll="0">
      <items count="5">
        <item x="1"/>
        <item x="2"/>
        <item x="0"/>
        <item x="3"/>
        <item t="default"/>
      </items>
    </pivotField>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5">
        <item h="1" x="2"/>
        <item h="1" x="0"/>
        <item h="1" x="3"/>
        <item x="1"/>
        <item t="default"/>
      </items>
    </pivotField>
  </pivotFields>
  <rowFields count="1">
    <field x="8"/>
  </rowFields>
  <rowItems count="2">
    <i>
      <x v="2"/>
    </i>
    <i t="grand">
      <x/>
    </i>
  </rowItems>
  <colItems count="1">
    <i/>
  </colItems>
  <dataFields count="1">
    <dataField name="Cuenta de CLASE"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 xr10:uid="{5CAF1AFA-A6CD-4F58-AAA3-A37156848D76}" sourceName="Tipo">
  <pivotTables>
    <pivotTable tabId="6" name="Tipo"/>
    <pivotTable tabId="6" name="Or Asd"/>
    <pivotTable tabId="6" name="Or Des"/>
    <pivotTable tabId="6" name="Orientación"/>
    <pivotTable tabId="7" name="TablaDinámica9"/>
  </pivotTables>
  <data>
    <tabular pivotCacheId="813248812">
      <items count="4">
        <i x="1" s="1"/>
        <i x="2" nd="1"/>
        <i x="0" nd="1"/>
        <i x="3"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E" xr10:uid="{3DB54307-8575-4DDB-8EA3-29434E3FECB6}" sourceName="CLASE">
  <pivotTables>
    <pivotTable tabId="6" name="Tipo"/>
    <pivotTable tabId="6" name="Or Asd"/>
    <pivotTable tabId="6" name="Or Des"/>
    <pivotTable tabId="6" name="Orientación"/>
    <pivotTable tabId="7" name="TablaDinámica9"/>
  </pivotTables>
  <data>
    <tabular pivotCacheId="813248812">
      <items count="4">
        <i x="0" s="1"/>
        <i x="1" s="1" nd="1"/>
        <i x="2" s="1" nd="1"/>
        <i x="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 xr10:uid="{18A5F634-E19F-4AE2-ACFC-E2575F87EEC7}" sourceName="GRUPO">
  <pivotTables>
    <pivotTable tabId="6" name="Tipo"/>
    <pivotTable tabId="6" name="Or Asd"/>
    <pivotTable tabId="6" name="Or Des"/>
    <pivotTable tabId="6" name="Orientación"/>
    <pivotTable tabId="7" name="TablaDinámica9"/>
  </pivotTables>
  <data>
    <tabular pivotCacheId="813248812">
      <items count="18">
        <i x="8"/>
        <i x="5"/>
        <i x="10"/>
        <i x="4" s="1"/>
        <i x="6"/>
        <i x="7"/>
        <i x="9"/>
        <i x="0" nd="1"/>
        <i x="14" nd="1"/>
        <i x="11" nd="1"/>
        <i x="15" nd="1"/>
        <i x="12" nd="1"/>
        <i x="1" nd="1"/>
        <i x="3" nd="1"/>
        <i x="2" nd="1"/>
        <i x="13" nd="1"/>
        <i x="17" nd="1"/>
        <i x="16"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xr10:uid="{B7CF9A00-C06A-4FC3-AEA7-B29D991AC63B}" cache="SegmentaciónDeDatos_Tipo" caption="Tipo" columnCount="2" style="Verde" rowHeight="252000"/>
  <slicer name="CLASE" xr10:uid="{4F73A40F-16AD-49D7-B68D-DEF935EB0E6C}" cache="SegmentaciónDeDatos_CLASE" caption="Clase" columnCount="2" style="Verde" rowHeight="252000"/>
  <slicer name="GRUPO" xr10:uid="{843E3C2D-6255-4797-92FF-21FDFB26E351}" cache="SegmentaciónDeDatos_GRUPO" caption="Grupo" columnCount="3" style="Verd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30D4F7-C1EC-48E6-B110-74916CB731F9}" name="Uno" displayName="Uno" ref="A3:X36" totalsRowShown="0" headerRowDxfId="25" dataDxfId="0">
  <autoFilter ref="A3:X36" xr:uid="{B930D4F7-C1EC-48E6-B110-74916CB731F9}"/>
  <tableColumns count="24">
    <tableColumn id="1" xr3:uid="{C0BFDEB3-4DA5-4CD7-960A-74030382C396}" name="N°" dataDxfId="24"/>
    <tableColumn id="2" xr3:uid="{29A93F62-612F-4FFE-AE41-DE01E30E3839}" name="PROCESO" dataDxfId="23"/>
    <tableColumn id="3" xr3:uid="{B3E3169F-7C1F-4094-ADBB-EF8FCDEE3B6B}" name="OBJETIVO DEL PROCESO" dataDxfId="22"/>
    <tableColumn id="4" xr3:uid="{C30FF933-2751-42ED-BEFF-999B4C4FDCA5}" name="SIGLA" dataDxfId="21"/>
    <tableColumn id="5" xr3:uid="{BADDD50E-4BF2-41FD-8731-F55E8F750070}" name="GRUPO" dataDxfId="20"/>
    <tableColumn id="6" xr3:uid="{54F54D20-CA78-460C-A253-63901213386C}" name="CÓDIGO INDICADOR" dataDxfId="19"/>
    <tableColumn id="7" xr3:uid="{A2E7025A-5006-4255-B8EE-FFD0FE8F3066}" name="FECHA DE CREACIÓN DEL INDICADOR" dataDxfId="18"/>
    <tableColumn id="8" xr3:uid="{D275AE27-3A46-446E-A899-9A2E42FA9FD3}" name="NOMBRE DEL INDICADOR" dataDxfId="17"/>
    <tableColumn id="9" xr3:uid="{47EEA045-66CC-4BC4-98A1-D01D7CA00889}" name="CLASE" dataDxfId="16"/>
    <tableColumn id="10" xr3:uid="{365B7C3D-5DFF-4130-A445-1E2827944FB2}" name="FÓRMULA DE CÁLCULO" dataDxfId="15"/>
    <tableColumn id="11" xr3:uid="{AD64DC16-779A-4AE1-AA45-846AC5F5214C}" name="UNIDAD DE MEDIDA" dataDxfId="14"/>
    <tableColumn id="12" xr3:uid="{59264972-828E-4125-92EA-EDBACD2416B0}" name="ORIENTACIÓN " dataDxfId="13"/>
    <tableColumn id="13" xr3:uid="{66E31564-E0B2-4197-B774-33D6E51F2F65}" name="Crítico" dataDxfId="12"/>
    <tableColumn id="14" xr3:uid="{AB60956E-8386-489E-98A0-E29E20420494}" name="Con riesgo " dataDxfId="11"/>
    <tableColumn id="15" xr3:uid="{DD1D2ACB-2BED-4AD1-9D10-CD6A01C191EB}" name="Sobresaliente " dataDxfId="10"/>
    <tableColumn id="16" xr3:uid="{F8796E50-003C-4E14-9C1D-8EF416A5CD2A}" name="META" dataDxfId="9"/>
    <tableColumn id="17" xr3:uid="{A6F5444D-DCD0-49D6-9DF9-E8CDF44E41DC}" name="LÍNEA BASE" dataDxfId="8"/>
    <tableColumn id="18" xr3:uid="{E63C2469-1E07-43B7-B9E8-7EDEF9042675}" name="RESULTADO" dataDxfId="7"/>
    <tableColumn id="19" xr3:uid="{9A416675-1C79-4109-B648-7D6A57F96E34}" name="SEMAFORO" dataDxfId="6" dataCellStyle="Porcentaje"/>
    <tableColumn id="20" xr3:uid="{8832B19C-467B-4549-BB2A-9C2F76AAAE95}" name="ORIGEN DE LOS DATOS" dataDxfId="5"/>
    <tableColumn id="21" xr3:uid="{7513924C-9B31-4363-A931-8D102261968C}" name="RESPONSABLE" dataDxfId="4"/>
    <tableColumn id="22" xr3:uid="{2D9F2220-80B0-4D08-AC71-8BF38E943559}" name="PERIODICIDAD" dataDxfId="3"/>
    <tableColumn id="23" xr3:uid="{CAE6EE31-C7FB-4730-96F5-AE57024187BC}" name="OBSERVACIONES" dataDxfId="2"/>
    <tableColumn id="24" xr3:uid="{DF96ADA6-0731-4C9D-9576-6C82AB847AFE}" name="Tipo" dataDxfId="1"/>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mesadeservicios.archivogeneral.gov.co/" TargetMode="Externa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printerSettings" Target="../printerSettings/printerSettings4.bin"/><Relationship Id="rId4"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FA270-7104-4395-8829-284982EFC2D4}">
  <dimension ref="A1:W54"/>
  <sheetViews>
    <sheetView showGridLines="0" showRowColHeaders="0" tabSelected="1" zoomScale="90" zoomScaleNormal="90" workbookViewId="0"/>
  </sheetViews>
  <sheetFormatPr baseColWidth="10" defaultColWidth="0" defaultRowHeight="15" zeroHeight="1" x14ac:dyDescent="0.25"/>
  <cols>
    <col min="1" max="23" width="11.42578125" customWidth="1"/>
    <col min="2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sheetData>
  <sheetProtection algorithmName="SHA-512" hashValue="e9gsDSpgFd/kTc5HuO76wukhawRna9ItWIz9qejOAZxhE8R5EHim7HtjzL9UjSYVQEDNdmw+zFTOFqlU6RIamQ==" saltValue="44Gk9mvX7sh0aMwp28HizA=="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A282-040A-4F96-8606-80C02EFB7F7D}">
  <dimension ref="A11:T44"/>
  <sheetViews>
    <sheetView showGridLines="0" showRowColHeaders="0" zoomScaleNormal="100" workbookViewId="0">
      <selection activeCell="H2" sqref="H2"/>
    </sheetView>
  </sheetViews>
  <sheetFormatPr baseColWidth="10" defaultRowHeight="15" x14ac:dyDescent="0.25"/>
  <cols>
    <col min="1" max="1" width="5.42578125" customWidth="1"/>
    <col min="6" max="6" width="5" customWidth="1"/>
    <col min="7" max="7" width="10.28515625" customWidth="1"/>
    <col min="16" max="16" width="14.5703125" customWidth="1"/>
    <col min="17" max="17" width="47.5703125" customWidth="1"/>
    <col min="18" max="18" width="10.7109375" customWidth="1"/>
  </cols>
  <sheetData>
    <row r="11" spans="17:18" x14ac:dyDescent="0.25">
      <c r="Q11" s="54" t="s">
        <v>313</v>
      </c>
      <c r="R11" s="51" t="s">
        <v>312</v>
      </c>
    </row>
    <row r="12" spans="17:18" x14ac:dyDescent="0.25">
      <c r="Q12" s="52" t="s">
        <v>108</v>
      </c>
      <c r="R12" s="53">
        <v>1</v>
      </c>
    </row>
    <row r="13" spans="17:18" x14ac:dyDescent="0.25">
      <c r="Q13" s="52" t="s">
        <v>101</v>
      </c>
      <c r="R13" s="53">
        <v>0.99</v>
      </c>
    </row>
    <row r="44" spans="1:20" x14ac:dyDescent="0.25">
      <c r="A44" s="50"/>
      <c r="B44" s="50"/>
      <c r="C44" s="50"/>
      <c r="D44" s="50"/>
      <c r="E44" s="50"/>
      <c r="F44" s="50"/>
      <c r="G44" s="50"/>
      <c r="H44" s="50"/>
      <c r="I44" s="50"/>
      <c r="J44" s="50"/>
      <c r="K44" s="50"/>
      <c r="L44" s="50"/>
      <c r="M44" s="50"/>
      <c r="N44" s="50"/>
      <c r="O44" s="50"/>
      <c r="P44" s="50"/>
      <c r="S44" s="50"/>
      <c r="T44" s="50"/>
    </row>
  </sheetData>
  <sheetProtection algorithmName="SHA-512" hashValue="oai2fusddklef0cCtvI3bMKBXsQdhaZFd4oEZePw3E7DqdMio01cursGgpJzmAbHNmc3/vE7GCB58+WW96d8KQ==" saltValue="j0UBY25RtiwopkbDlMny5A==" spinCount="100000" sheet="1" scenarios="1" selectLockedCells="1" pivotTables="0" selectUnlockedCells="1"/>
  <pageMargins left="0.31496062992125984" right="0.70866141732283472" top="0.74803149606299213" bottom="0.74803149606299213" header="0.31496062992125984" footer="0.31496062992125984"/>
  <pageSetup scale="55" fitToHeight="0" orientation="landscape" horizontalDpi="4294967294" verticalDpi="4294967294" r:id="rId2"/>
  <colBreaks count="1" manualBreakCount="1">
    <brk id="19" max="1048575" man="1"/>
  </colBreaks>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18"/>
  <sheetViews>
    <sheetView showGridLines="0" zoomScale="120" zoomScaleNormal="120" zoomScaleSheetLayoutView="40" workbookViewId="0">
      <pane xSplit="1" ySplit="3" topLeftCell="B31" activePane="bottomRight" state="frozen"/>
      <selection pane="topRight" activeCell="B1" sqref="B1"/>
      <selection pane="bottomLeft" activeCell="A3" sqref="A3"/>
      <selection pane="bottomRight" activeCell="S37" sqref="S37"/>
    </sheetView>
  </sheetViews>
  <sheetFormatPr baseColWidth="10" defaultColWidth="11.42578125" defaultRowHeight="15" x14ac:dyDescent="0.25"/>
  <cols>
    <col min="1" max="1" width="5.42578125" style="1" customWidth="1"/>
    <col min="2" max="2" width="19.7109375" style="4" customWidth="1"/>
    <col min="3" max="3" width="55.5703125" style="5" customWidth="1"/>
    <col min="4" max="4" width="11.5703125" style="4" customWidth="1"/>
    <col min="5" max="5" width="19.28515625" style="4" customWidth="1"/>
    <col min="6" max="6" width="24.5703125" style="6" customWidth="1"/>
    <col min="7" max="7" width="41.28515625" style="6" customWidth="1"/>
    <col min="8" max="8" width="34.7109375" style="7" customWidth="1"/>
    <col min="9" max="9" width="13.5703125" style="8" customWidth="1"/>
    <col min="10" max="10" width="73" style="7" customWidth="1"/>
    <col min="11" max="11" width="30.28515625" style="1" customWidth="1"/>
    <col min="12" max="12" width="29.28515625" style="1" customWidth="1"/>
    <col min="13" max="13" width="14.5703125" style="1" customWidth="1"/>
    <col min="14" max="14" width="23.85546875" style="1" customWidth="1"/>
    <col min="15" max="15" width="24.7109375" style="1" customWidth="1"/>
    <col min="16" max="16" width="18.28515625" style="7" customWidth="1"/>
    <col min="17" max="17" width="32.7109375" style="2" customWidth="1"/>
    <col min="18" max="18" width="27.42578125" style="2" customWidth="1"/>
    <col min="19" max="19" width="21.85546875" style="9" customWidth="1"/>
    <col min="20" max="20" width="32.28515625" style="24" customWidth="1"/>
    <col min="21" max="21" width="20.140625" style="24" customWidth="1"/>
    <col min="22" max="22" width="20.7109375" style="1" customWidth="1"/>
    <col min="23" max="23" width="59.28515625" style="1" customWidth="1"/>
    <col min="24" max="24" width="14" style="1" customWidth="1"/>
    <col min="25" max="16376" width="11.42578125" style="1"/>
    <col min="16377" max="16377" width="0.28515625" style="1" customWidth="1"/>
    <col min="16378" max="16384" width="36.7109375" style="1" customWidth="1"/>
  </cols>
  <sheetData>
    <row r="1" spans="1:24" ht="57.75" customHeight="1" x14ac:dyDescent="0.25"/>
    <row r="3" spans="1:24" s="42" customFormat="1" ht="76.5" customHeight="1" x14ac:dyDescent="0.25">
      <c r="A3" s="43" t="s">
        <v>0</v>
      </c>
      <c r="B3" s="43" t="s">
        <v>1</v>
      </c>
      <c r="C3" s="43" t="s">
        <v>2</v>
      </c>
      <c r="D3" s="43" t="s">
        <v>3</v>
      </c>
      <c r="E3" s="43" t="s">
        <v>4</v>
      </c>
      <c r="F3" s="43" t="s">
        <v>5</v>
      </c>
      <c r="G3" s="43" t="s">
        <v>6</v>
      </c>
      <c r="H3" s="43" t="s">
        <v>7</v>
      </c>
      <c r="I3" s="43" t="s">
        <v>8</v>
      </c>
      <c r="J3" s="43" t="s">
        <v>9</v>
      </c>
      <c r="K3" s="43" t="s">
        <v>10</v>
      </c>
      <c r="L3" s="43" t="s">
        <v>11</v>
      </c>
      <c r="M3" s="43" t="s">
        <v>12</v>
      </c>
      <c r="N3" s="43" t="s">
        <v>13</v>
      </c>
      <c r="O3" s="43" t="s">
        <v>14</v>
      </c>
      <c r="P3" s="43" t="s">
        <v>15</v>
      </c>
      <c r="Q3" s="43" t="s">
        <v>16</v>
      </c>
      <c r="R3" s="43" t="s">
        <v>17</v>
      </c>
      <c r="S3" s="43" t="s">
        <v>18</v>
      </c>
      <c r="T3" s="43" t="s">
        <v>19</v>
      </c>
      <c r="U3" s="43" t="s">
        <v>20</v>
      </c>
      <c r="V3" s="43" t="s">
        <v>21</v>
      </c>
      <c r="W3" s="43" t="s">
        <v>22</v>
      </c>
      <c r="X3" s="47" t="s">
        <v>305</v>
      </c>
    </row>
    <row r="4" spans="1:24" ht="99" customHeight="1" x14ac:dyDescent="0.2">
      <c r="A4" s="77">
        <v>1</v>
      </c>
      <c r="B4" s="78" t="s">
        <v>265</v>
      </c>
      <c r="C4" s="79" t="s">
        <v>23</v>
      </c>
      <c r="D4" s="78" t="s">
        <v>24</v>
      </c>
      <c r="E4" s="78" t="s">
        <v>25</v>
      </c>
      <c r="F4" s="80" t="s">
        <v>26</v>
      </c>
      <c r="G4" s="81">
        <v>44852</v>
      </c>
      <c r="H4" s="78" t="s">
        <v>27</v>
      </c>
      <c r="I4" s="78" t="s">
        <v>28</v>
      </c>
      <c r="J4" s="77"/>
      <c r="K4" s="78" t="s">
        <v>29</v>
      </c>
      <c r="L4" s="78" t="s">
        <v>30</v>
      </c>
      <c r="M4" s="38" t="s">
        <v>31</v>
      </c>
      <c r="N4" s="38" t="s">
        <v>32</v>
      </c>
      <c r="O4" s="38" t="s">
        <v>33</v>
      </c>
      <c r="P4" s="82">
        <v>416</v>
      </c>
      <c r="Q4" s="38">
        <v>0</v>
      </c>
      <c r="R4" s="38">
        <v>2.04</v>
      </c>
      <c r="S4" s="83">
        <f>100</f>
        <v>100</v>
      </c>
      <c r="T4" s="78" t="s">
        <v>34</v>
      </c>
      <c r="U4" s="78" t="s">
        <v>35</v>
      </c>
      <c r="V4" s="78" t="s">
        <v>36</v>
      </c>
      <c r="W4" s="39" t="s">
        <v>314</v>
      </c>
      <c r="X4" s="78" t="s">
        <v>306</v>
      </c>
    </row>
    <row r="5" spans="1:24" ht="91.5" customHeight="1" x14ac:dyDescent="0.2">
      <c r="A5" s="77">
        <v>2</v>
      </c>
      <c r="B5" s="78" t="s">
        <v>265</v>
      </c>
      <c r="C5" s="79" t="s">
        <v>23</v>
      </c>
      <c r="D5" s="78" t="s">
        <v>24</v>
      </c>
      <c r="E5" s="78" t="s">
        <v>25</v>
      </c>
      <c r="F5" s="80" t="s">
        <v>38</v>
      </c>
      <c r="G5" s="81">
        <v>44852</v>
      </c>
      <c r="H5" s="78" t="s">
        <v>39</v>
      </c>
      <c r="I5" s="78" t="s">
        <v>28</v>
      </c>
      <c r="J5" s="77"/>
      <c r="K5" s="78" t="s">
        <v>29</v>
      </c>
      <c r="L5" s="78" t="s">
        <v>30</v>
      </c>
      <c r="M5" s="38" t="s">
        <v>40</v>
      </c>
      <c r="N5" s="38">
        <v>0.3</v>
      </c>
      <c r="O5" s="38" t="s">
        <v>41</v>
      </c>
      <c r="P5" s="84">
        <v>0.5</v>
      </c>
      <c r="Q5" s="38">
        <v>0</v>
      </c>
      <c r="R5" s="38">
        <v>0.67</v>
      </c>
      <c r="S5" s="83">
        <f>100</f>
        <v>100</v>
      </c>
      <c r="T5" s="78" t="s">
        <v>42</v>
      </c>
      <c r="U5" s="78" t="s">
        <v>35</v>
      </c>
      <c r="V5" s="78" t="s">
        <v>36</v>
      </c>
      <c r="W5" s="39" t="s">
        <v>315</v>
      </c>
      <c r="X5" s="78" t="s">
        <v>306</v>
      </c>
    </row>
    <row r="6" spans="1:24" ht="127.5" customHeight="1" x14ac:dyDescent="0.2">
      <c r="A6" s="77">
        <v>3</v>
      </c>
      <c r="B6" s="78" t="s">
        <v>266</v>
      </c>
      <c r="C6" s="79" t="s">
        <v>43</v>
      </c>
      <c r="D6" s="78" t="s">
        <v>44</v>
      </c>
      <c r="E6" s="78" t="s">
        <v>45</v>
      </c>
      <c r="F6" s="80" t="s">
        <v>46</v>
      </c>
      <c r="G6" s="81">
        <v>44928</v>
      </c>
      <c r="H6" s="85" t="s">
        <v>47</v>
      </c>
      <c r="I6" s="78" t="s">
        <v>48</v>
      </c>
      <c r="J6" s="77"/>
      <c r="K6" s="78" t="s">
        <v>29</v>
      </c>
      <c r="L6" s="78" t="s">
        <v>30</v>
      </c>
      <c r="M6" s="78" t="s">
        <v>49</v>
      </c>
      <c r="N6" s="78" t="s">
        <v>50</v>
      </c>
      <c r="O6" s="38" t="s">
        <v>51</v>
      </c>
      <c r="P6" s="86">
        <v>0.6</v>
      </c>
      <c r="Q6" s="38">
        <v>0</v>
      </c>
      <c r="R6" s="38">
        <v>0.93</v>
      </c>
      <c r="S6" s="83">
        <f>100</f>
        <v>100</v>
      </c>
      <c r="T6" s="78" t="s">
        <v>52</v>
      </c>
      <c r="U6" s="78" t="s">
        <v>53</v>
      </c>
      <c r="V6" s="78" t="s">
        <v>54</v>
      </c>
      <c r="W6" s="79" t="s">
        <v>316</v>
      </c>
      <c r="X6" s="78" t="s">
        <v>306</v>
      </c>
    </row>
    <row r="7" spans="1:24" ht="106.5" customHeight="1" x14ac:dyDescent="0.2">
      <c r="A7" s="77">
        <v>4</v>
      </c>
      <c r="B7" s="78" t="s">
        <v>266</v>
      </c>
      <c r="C7" s="79" t="s">
        <v>43</v>
      </c>
      <c r="D7" s="78" t="s">
        <v>44</v>
      </c>
      <c r="E7" s="78" t="s">
        <v>45</v>
      </c>
      <c r="F7" s="80" t="s">
        <v>55</v>
      </c>
      <c r="G7" s="81">
        <v>44928</v>
      </c>
      <c r="H7" s="85" t="s">
        <v>56</v>
      </c>
      <c r="I7" s="78" t="s">
        <v>48</v>
      </c>
      <c r="J7" s="87"/>
      <c r="K7" s="78" t="s">
        <v>118</v>
      </c>
      <c r="L7" s="78" t="s">
        <v>57</v>
      </c>
      <c r="M7" s="78" t="s">
        <v>58</v>
      </c>
      <c r="N7" s="88" t="s">
        <v>59</v>
      </c>
      <c r="O7" s="77" t="s">
        <v>60</v>
      </c>
      <c r="P7" s="89" t="s">
        <v>60</v>
      </c>
      <c r="Q7" s="38">
        <v>0</v>
      </c>
      <c r="R7" s="38">
        <v>0.67</v>
      </c>
      <c r="S7" s="83">
        <f>67</f>
        <v>67</v>
      </c>
      <c r="T7" s="78" t="s">
        <v>61</v>
      </c>
      <c r="U7" s="78" t="s">
        <v>53</v>
      </c>
      <c r="V7" s="78" t="s">
        <v>36</v>
      </c>
      <c r="W7" s="79" t="s">
        <v>317</v>
      </c>
      <c r="X7" s="78" t="s">
        <v>306</v>
      </c>
    </row>
    <row r="8" spans="1:24" ht="142.5" customHeight="1" x14ac:dyDescent="0.2">
      <c r="A8" s="77">
        <v>5</v>
      </c>
      <c r="B8" s="78" t="s">
        <v>266</v>
      </c>
      <c r="C8" s="79" t="s">
        <v>43</v>
      </c>
      <c r="D8" s="78" t="s">
        <v>44</v>
      </c>
      <c r="E8" s="78" t="s">
        <v>45</v>
      </c>
      <c r="F8" s="80" t="s">
        <v>62</v>
      </c>
      <c r="G8" s="81">
        <v>44928</v>
      </c>
      <c r="H8" s="85" t="s">
        <v>63</v>
      </c>
      <c r="I8" s="78" t="s">
        <v>64</v>
      </c>
      <c r="J8" s="77"/>
      <c r="K8" s="78" t="s">
        <v>29</v>
      </c>
      <c r="L8" s="78" t="s">
        <v>30</v>
      </c>
      <c r="M8" s="78" t="s">
        <v>65</v>
      </c>
      <c r="N8" s="78" t="s">
        <v>66</v>
      </c>
      <c r="O8" s="78" t="s">
        <v>67</v>
      </c>
      <c r="P8" s="38">
        <v>0.8</v>
      </c>
      <c r="Q8" s="38">
        <v>0</v>
      </c>
      <c r="R8" s="38">
        <v>1.25</v>
      </c>
      <c r="S8" s="83">
        <f>100</f>
        <v>100</v>
      </c>
      <c r="T8" s="78" t="s">
        <v>52</v>
      </c>
      <c r="U8" s="78" t="s">
        <v>53</v>
      </c>
      <c r="V8" s="78" t="s">
        <v>68</v>
      </c>
      <c r="W8" s="79" t="s">
        <v>263</v>
      </c>
      <c r="X8" s="78" t="s">
        <v>306</v>
      </c>
    </row>
    <row r="9" spans="1:24" ht="109.5" customHeight="1" x14ac:dyDescent="0.2">
      <c r="A9" s="77">
        <v>6</v>
      </c>
      <c r="B9" s="90" t="s">
        <v>267</v>
      </c>
      <c r="C9" s="79" t="s">
        <v>283</v>
      </c>
      <c r="D9" s="78" t="s">
        <v>69</v>
      </c>
      <c r="E9" s="78" t="s">
        <v>70</v>
      </c>
      <c r="F9" s="80" t="s">
        <v>71</v>
      </c>
      <c r="G9" s="81">
        <v>44994</v>
      </c>
      <c r="H9" s="78" t="s">
        <v>289</v>
      </c>
      <c r="I9" s="78" t="s">
        <v>28</v>
      </c>
      <c r="J9" s="91"/>
      <c r="K9" s="78" t="s">
        <v>118</v>
      </c>
      <c r="L9" s="78" t="s">
        <v>30</v>
      </c>
      <c r="M9" s="78" t="s">
        <v>73</v>
      </c>
      <c r="N9" s="38" t="s">
        <v>74</v>
      </c>
      <c r="O9" s="78" t="s">
        <v>75</v>
      </c>
      <c r="P9" s="92">
        <v>1147369</v>
      </c>
      <c r="Q9" s="92">
        <v>1147369</v>
      </c>
      <c r="R9" s="38">
        <v>1.24</v>
      </c>
      <c r="S9" s="83">
        <f>94</f>
        <v>94</v>
      </c>
      <c r="T9" s="78" t="s">
        <v>76</v>
      </c>
      <c r="U9" s="78" t="s">
        <v>77</v>
      </c>
      <c r="V9" s="78" t="s">
        <v>345</v>
      </c>
      <c r="W9" s="39" t="s">
        <v>346</v>
      </c>
      <c r="X9" s="78" t="s">
        <v>306</v>
      </c>
    </row>
    <row r="10" spans="1:24" ht="102" customHeight="1" x14ac:dyDescent="0.2">
      <c r="A10" s="77">
        <v>7</v>
      </c>
      <c r="B10" s="78" t="s">
        <v>268</v>
      </c>
      <c r="C10" s="79" t="s">
        <v>284</v>
      </c>
      <c r="D10" s="78" t="s">
        <v>78</v>
      </c>
      <c r="E10" s="78" t="s">
        <v>79</v>
      </c>
      <c r="F10" s="80" t="s">
        <v>80</v>
      </c>
      <c r="G10" s="81">
        <v>45001</v>
      </c>
      <c r="H10" s="85" t="s">
        <v>81</v>
      </c>
      <c r="I10" s="78" t="s">
        <v>28</v>
      </c>
      <c r="J10" s="91"/>
      <c r="K10" s="78" t="s">
        <v>29</v>
      </c>
      <c r="L10" s="78" t="s">
        <v>30</v>
      </c>
      <c r="M10" s="78" t="s">
        <v>82</v>
      </c>
      <c r="N10" s="78" t="s">
        <v>83</v>
      </c>
      <c r="O10" s="78" t="s">
        <v>84</v>
      </c>
      <c r="P10" s="93">
        <v>565</v>
      </c>
      <c r="Q10" s="38">
        <v>0.85</v>
      </c>
      <c r="R10" s="38">
        <v>0.74</v>
      </c>
      <c r="S10" s="83">
        <f>74</f>
        <v>74</v>
      </c>
      <c r="T10" s="78" t="s">
        <v>85</v>
      </c>
      <c r="U10" s="90" t="s">
        <v>86</v>
      </c>
      <c r="V10" s="78" t="s">
        <v>36</v>
      </c>
      <c r="W10" s="79" t="s">
        <v>318</v>
      </c>
      <c r="X10" s="78" t="s">
        <v>306</v>
      </c>
    </row>
    <row r="11" spans="1:24" ht="103.5" customHeight="1" x14ac:dyDescent="0.2">
      <c r="A11" s="77">
        <v>8</v>
      </c>
      <c r="B11" s="78" t="s">
        <v>268</v>
      </c>
      <c r="C11" s="79" t="s">
        <v>284</v>
      </c>
      <c r="D11" s="78" t="s">
        <v>78</v>
      </c>
      <c r="E11" s="78" t="s">
        <v>79</v>
      </c>
      <c r="F11" s="80" t="s">
        <v>87</v>
      </c>
      <c r="G11" s="81">
        <v>45001</v>
      </c>
      <c r="H11" s="85" t="s">
        <v>88</v>
      </c>
      <c r="I11" s="78" t="s">
        <v>28</v>
      </c>
      <c r="J11" s="91"/>
      <c r="K11" s="78" t="s">
        <v>29</v>
      </c>
      <c r="L11" s="78" t="s">
        <v>30</v>
      </c>
      <c r="M11" s="78" t="s">
        <v>82</v>
      </c>
      <c r="N11" s="78" t="s">
        <v>83</v>
      </c>
      <c r="O11" s="78" t="s">
        <v>84</v>
      </c>
      <c r="P11" s="38">
        <v>1</v>
      </c>
      <c r="Q11" s="38" t="s">
        <v>89</v>
      </c>
      <c r="R11" s="38">
        <v>1</v>
      </c>
      <c r="S11" s="83">
        <f>94</f>
        <v>94</v>
      </c>
      <c r="T11" s="94" t="s">
        <v>90</v>
      </c>
      <c r="U11" s="90" t="s">
        <v>86</v>
      </c>
      <c r="V11" s="78" t="s">
        <v>36</v>
      </c>
      <c r="W11" s="79" t="s">
        <v>319</v>
      </c>
      <c r="X11" s="78" t="s">
        <v>306</v>
      </c>
    </row>
    <row r="12" spans="1:24" ht="102" customHeight="1" x14ac:dyDescent="0.2">
      <c r="A12" s="77">
        <v>9</v>
      </c>
      <c r="B12" s="78" t="s">
        <v>268</v>
      </c>
      <c r="C12" s="79" t="s">
        <v>284</v>
      </c>
      <c r="D12" s="78" t="s">
        <v>78</v>
      </c>
      <c r="E12" s="78" t="s">
        <v>79</v>
      </c>
      <c r="F12" s="80" t="s">
        <v>91</v>
      </c>
      <c r="G12" s="81">
        <v>45001</v>
      </c>
      <c r="H12" s="85" t="s">
        <v>92</v>
      </c>
      <c r="I12" s="78" t="s">
        <v>28</v>
      </c>
      <c r="J12" s="91"/>
      <c r="K12" s="78" t="s">
        <v>29</v>
      </c>
      <c r="L12" s="78" t="s">
        <v>30</v>
      </c>
      <c r="M12" s="78" t="s">
        <v>82</v>
      </c>
      <c r="N12" s="78" t="s">
        <v>83</v>
      </c>
      <c r="O12" s="78" t="s">
        <v>84</v>
      </c>
      <c r="P12" s="38">
        <v>1</v>
      </c>
      <c r="Q12" s="38">
        <v>0.85</v>
      </c>
      <c r="R12" s="38">
        <v>1</v>
      </c>
      <c r="S12" s="83">
        <f>94</f>
        <v>94</v>
      </c>
      <c r="T12" s="78" t="s">
        <v>93</v>
      </c>
      <c r="U12" s="90" t="s">
        <v>86</v>
      </c>
      <c r="V12" s="78" t="s">
        <v>36</v>
      </c>
      <c r="W12" s="79" t="s">
        <v>322</v>
      </c>
      <c r="X12" s="78" t="s">
        <v>306</v>
      </c>
    </row>
    <row r="13" spans="1:24" ht="100.5" customHeight="1" x14ac:dyDescent="0.2">
      <c r="A13" s="77">
        <v>10</v>
      </c>
      <c r="B13" s="78" t="s">
        <v>268</v>
      </c>
      <c r="C13" s="79" t="s">
        <v>284</v>
      </c>
      <c r="D13" s="78" t="s">
        <v>78</v>
      </c>
      <c r="E13" s="78" t="s">
        <v>79</v>
      </c>
      <c r="F13" s="80" t="s">
        <v>94</v>
      </c>
      <c r="G13" s="81">
        <v>45001</v>
      </c>
      <c r="H13" s="85" t="s">
        <v>95</v>
      </c>
      <c r="I13" s="78" t="s">
        <v>28</v>
      </c>
      <c r="J13" s="91"/>
      <c r="K13" s="78" t="s">
        <v>29</v>
      </c>
      <c r="L13" s="78" t="s">
        <v>30</v>
      </c>
      <c r="M13" s="38" t="s">
        <v>102</v>
      </c>
      <c r="N13" s="78" t="s">
        <v>320</v>
      </c>
      <c r="O13" s="38" t="s">
        <v>104</v>
      </c>
      <c r="P13" s="38">
        <v>1</v>
      </c>
      <c r="Q13" s="38" t="s">
        <v>89</v>
      </c>
      <c r="R13" s="38" t="s">
        <v>89</v>
      </c>
      <c r="S13" s="38" t="s">
        <v>89</v>
      </c>
      <c r="T13" s="78" t="s">
        <v>96</v>
      </c>
      <c r="U13" s="90" t="s">
        <v>86</v>
      </c>
      <c r="V13" s="78" t="s">
        <v>68</v>
      </c>
      <c r="W13" s="79" t="s">
        <v>321</v>
      </c>
      <c r="X13" s="78" t="s">
        <v>306</v>
      </c>
    </row>
    <row r="14" spans="1:24" ht="100.5" customHeight="1" x14ac:dyDescent="0.2">
      <c r="A14" s="77">
        <v>11</v>
      </c>
      <c r="B14" s="78" t="s">
        <v>269</v>
      </c>
      <c r="C14" s="79" t="s">
        <v>97</v>
      </c>
      <c r="D14" s="78" t="s">
        <v>98</v>
      </c>
      <c r="E14" s="78" t="s">
        <v>99</v>
      </c>
      <c r="F14" s="80" t="s">
        <v>100</v>
      </c>
      <c r="G14" s="81">
        <v>45000</v>
      </c>
      <c r="H14" s="78" t="s">
        <v>101</v>
      </c>
      <c r="I14" s="78" t="s">
        <v>28</v>
      </c>
      <c r="J14" s="91"/>
      <c r="K14" s="78" t="s">
        <v>29</v>
      </c>
      <c r="L14" s="78" t="s">
        <v>30</v>
      </c>
      <c r="M14" s="38" t="s">
        <v>102</v>
      </c>
      <c r="N14" s="78" t="s">
        <v>103</v>
      </c>
      <c r="O14" s="38" t="s">
        <v>104</v>
      </c>
      <c r="P14" s="38">
        <v>1</v>
      </c>
      <c r="Q14" s="38">
        <v>0</v>
      </c>
      <c r="R14" s="38">
        <v>1</v>
      </c>
      <c r="S14" s="83">
        <f>94</f>
        <v>94</v>
      </c>
      <c r="T14" s="78" t="s">
        <v>105</v>
      </c>
      <c r="U14" s="90" t="s">
        <v>106</v>
      </c>
      <c r="V14" s="78" t="s">
        <v>54</v>
      </c>
      <c r="W14" s="79" t="s">
        <v>323</v>
      </c>
      <c r="X14" s="78" t="s">
        <v>307</v>
      </c>
    </row>
    <row r="15" spans="1:24" ht="169.5" customHeight="1" x14ac:dyDescent="0.2">
      <c r="A15" s="77">
        <v>12</v>
      </c>
      <c r="B15" s="78" t="s">
        <v>269</v>
      </c>
      <c r="C15" s="79" t="s">
        <v>97</v>
      </c>
      <c r="D15" s="78" t="s">
        <v>98</v>
      </c>
      <c r="E15" s="78" t="s">
        <v>99</v>
      </c>
      <c r="F15" s="80" t="s">
        <v>107</v>
      </c>
      <c r="G15" s="81">
        <v>45000</v>
      </c>
      <c r="H15" s="78" t="s">
        <v>108</v>
      </c>
      <c r="I15" s="78" t="s">
        <v>28</v>
      </c>
      <c r="J15" s="91"/>
      <c r="K15" s="78" t="s">
        <v>29</v>
      </c>
      <c r="L15" s="78" t="s">
        <v>30</v>
      </c>
      <c r="M15" s="38" t="s">
        <v>102</v>
      </c>
      <c r="N15" s="38" t="s">
        <v>103</v>
      </c>
      <c r="O15" s="38" t="s">
        <v>104</v>
      </c>
      <c r="P15" s="38">
        <v>1</v>
      </c>
      <c r="Q15" s="38">
        <v>0</v>
      </c>
      <c r="R15" s="38">
        <v>1</v>
      </c>
      <c r="S15" s="83">
        <f>100</f>
        <v>100</v>
      </c>
      <c r="T15" s="78" t="s">
        <v>109</v>
      </c>
      <c r="U15" s="90" t="s">
        <v>106</v>
      </c>
      <c r="V15" s="78" t="s">
        <v>54</v>
      </c>
      <c r="W15" s="39" t="s">
        <v>324</v>
      </c>
      <c r="X15" s="78" t="s">
        <v>307</v>
      </c>
    </row>
    <row r="16" spans="1:24" ht="123" customHeight="1" x14ac:dyDescent="0.2">
      <c r="A16" s="77">
        <v>13</v>
      </c>
      <c r="B16" s="90" t="s">
        <v>270</v>
      </c>
      <c r="C16" s="95" t="s">
        <v>110</v>
      </c>
      <c r="D16" s="90" t="s">
        <v>111</v>
      </c>
      <c r="E16" s="77" t="s">
        <v>112</v>
      </c>
      <c r="F16" s="96" t="s">
        <v>113</v>
      </c>
      <c r="G16" s="97">
        <v>44928</v>
      </c>
      <c r="H16" s="90" t="s">
        <v>290</v>
      </c>
      <c r="I16" s="90" t="s">
        <v>28</v>
      </c>
      <c r="J16" s="98"/>
      <c r="K16" s="78" t="s">
        <v>29</v>
      </c>
      <c r="L16" s="78" t="s">
        <v>30</v>
      </c>
      <c r="M16" s="99">
        <v>0</v>
      </c>
      <c r="N16" s="90" t="s">
        <v>89</v>
      </c>
      <c r="O16" s="99">
        <v>1</v>
      </c>
      <c r="P16" s="100">
        <v>263194</v>
      </c>
      <c r="Q16" s="100">
        <v>1405000</v>
      </c>
      <c r="R16" s="38">
        <v>1</v>
      </c>
      <c r="S16" s="83">
        <f>100</f>
        <v>100</v>
      </c>
      <c r="T16" s="99" t="s">
        <v>114</v>
      </c>
      <c r="U16" s="90" t="s">
        <v>115</v>
      </c>
      <c r="V16" s="90" t="s">
        <v>36</v>
      </c>
      <c r="W16" s="95" t="s">
        <v>325</v>
      </c>
      <c r="X16" s="78" t="s">
        <v>307</v>
      </c>
    </row>
    <row r="17" spans="1:24" s="55" customFormat="1" ht="116.25" customHeight="1" x14ac:dyDescent="0.2">
      <c r="A17" s="77">
        <v>14</v>
      </c>
      <c r="B17" s="90" t="s">
        <v>270</v>
      </c>
      <c r="C17" s="95" t="s">
        <v>110</v>
      </c>
      <c r="D17" s="90" t="s">
        <v>111</v>
      </c>
      <c r="E17" s="77" t="s">
        <v>112</v>
      </c>
      <c r="F17" s="96" t="s">
        <v>116</v>
      </c>
      <c r="G17" s="97">
        <v>44928</v>
      </c>
      <c r="H17" s="90" t="s">
        <v>117</v>
      </c>
      <c r="I17" s="90" t="s">
        <v>72</v>
      </c>
      <c r="J17" s="98"/>
      <c r="K17" s="78" t="s">
        <v>118</v>
      </c>
      <c r="L17" s="78" t="s">
        <v>30</v>
      </c>
      <c r="M17" s="38" t="s">
        <v>102</v>
      </c>
      <c r="N17" s="38" t="s">
        <v>103</v>
      </c>
      <c r="O17" s="38" t="s">
        <v>104</v>
      </c>
      <c r="P17" s="100">
        <v>33</v>
      </c>
      <c r="Q17" s="100">
        <v>321000</v>
      </c>
      <c r="R17" s="38">
        <v>1.39</v>
      </c>
      <c r="S17" s="83">
        <f>139</f>
        <v>139</v>
      </c>
      <c r="T17" s="99" t="s">
        <v>326</v>
      </c>
      <c r="U17" s="90" t="s">
        <v>115</v>
      </c>
      <c r="V17" s="90" t="s">
        <v>54</v>
      </c>
      <c r="W17" s="95" t="s">
        <v>327</v>
      </c>
      <c r="X17" s="78" t="s">
        <v>307</v>
      </c>
    </row>
    <row r="18" spans="1:24" ht="95.25" customHeight="1" x14ac:dyDescent="0.2">
      <c r="A18" s="77">
        <v>15</v>
      </c>
      <c r="B18" s="77" t="s">
        <v>271</v>
      </c>
      <c r="C18" s="79" t="s">
        <v>285</v>
      </c>
      <c r="D18" s="77" t="s">
        <v>119</v>
      </c>
      <c r="E18" s="78" t="s">
        <v>120</v>
      </c>
      <c r="F18" s="77" t="s">
        <v>121</v>
      </c>
      <c r="G18" s="81">
        <v>44927</v>
      </c>
      <c r="H18" s="85" t="s">
        <v>122</v>
      </c>
      <c r="I18" s="78" t="s">
        <v>28</v>
      </c>
      <c r="J18" s="77" t="s">
        <v>299</v>
      </c>
      <c r="K18" s="78" t="s">
        <v>29</v>
      </c>
      <c r="L18" s="78" t="s">
        <v>30</v>
      </c>
      <c r="M18" s="99">
        <v>0</v>
      </c>
      <c r="N18" s="90" t="s">
        <v>89</v>
      </c>
      <c r="O18" s="99">
        <v>0.5</v>
      </c>
      <c r="P18" s="89" t="s">
        <v>328</v>
      </c>
      <c r="Q18" s="38">
        <v>0</v>
      </c>
      <c r="R18" s="38" t="s">
        <v>89</v>
      </c>
      <c r="S18" s="83" t="s">
        <v>89</v>
      </c>
      <c r="T18" s="78" t="s">
        <v>123</v>
      </c>
      <c r="U18" s="77" t="s">
        <v>124</v>
      </c>
      <c r="V18" s="78" t="s">
        <v>68</v>
      </c>
      <c r="W18" s="78" t="s">
        <v>321</v>
      </c>
      <c r="X18" s="78" t="s">
        <v>307</v>
      </c>
    </row>
    <row r="19" spans="1:24" s="55" customFormat="1" ht="100.5" customHeight="1" x14ac:dyDescent="0.2">
      <c r="A19" s="77">
        <v>16</v>
      </c>
      <c r="B19" s="77" t="s">
        <v>272</v>
      </c>
      <c r="C19" s="79" t="s">
        <v>286</v>
      </c>
      <c r="D19" s="77" t="s">
        <v>125</v>
      </c>
      <c r="E19" s="78" t="s">
        <v>126</v>
      </c>
      <c r="F19" s="77" t="s">
        <v>127</v>
      </c>
      <c r="G19" s="81">
        <v>44999</v>
      </c>
      <c r="H19" s="78" t="s">
        <v>128</v>
      </c>
      <c r="I19" s="78" t="s">
        <v>28</v>
      </c>
      <c r="J19" s="98"/>
      <c r="K19" s="78" t="s">
        <v>118</v>
      </c>
      <c r="L19" s="78" t="s">
        <v>30</v>
      </c>
      <c r="M19" s="38" t="s">
        <v>102</v>
      </c>
      <c r="N19" s="78" t="s">
        <v>103</v>
      </c>
      <c r="O19" s="38" t="s">
        <v>104</v>
      </c>
      <c r="P19" s="38">
        <v>1</v>
      </c>
      <c r="Q19" s="38">
        <v>0</v>
      </c>
      <c r="R19" s="38">
        <v>1</v>
      </c>
      <c r="S19" s="83">
        <f>100</f>
        <v>100</v>
      </c>
      <c r="T19" s="78" t="s">
        <v>129</v>
      </c>
      <c r="U19" s="78" t="s">
        <v>130</v>
      </c>
      <c r="V19" s="78" t="s">
        <v>54</v>
      </c>
      <c r="W19" s="85" t="s">
        <v>347</v>
      </c>
      <c r="X19" s="78" t="s">
        <v>307</v>
      </c>
    </row>
    <row r="20" spans="1:24" ht="155.25" customHeight="1" x14ac:dyDescent="0.2">
      <c r="A20" s="77">
        <v>17</v>
      </c>
      <c r="B20" s="77" t="s">
        <v>272</v>
      </c>
      <c r="C20" s="79" t="s">
        <v>286</v>
      </c>
      <c r="D20" s="77" t="s">
        <v>125</v>
      </c>
      <c r="E20" s="78" t="s">
        <v>126</v>
      </c>
      <c r="F20" s="77" t="s">
        <v>131</v>
      </c>
      <c r="G20" s="81">
        <v>44999</v>
      </c>
      <c r="H20" s="85" t="s">
        <v>132</v>
      </c>
      <c r="I20" s="78" t="s">
        <v>28</v>
      </c>
      <c r="J20" s="98"/>
      <c r="K20" s="78" t="s">
        <v>118</v>
      </c>
      <c r="L20" s="78" t="s">
        <v>30</v>
      </c>
      <c r="M20" s="38" t="s">
        <v>102</v>
      </c>
      <c r="N20" s="78" t="s">
        <v>103</v>
      </c>
      <c r="O20" s="38" t="s">
        <v>104</v>
      </c>
      <c r="P20" s="89" t="s">
        <v>133</v>
      </c>
      <c r="Q20" s="38">
        <v>0</v>
      </c>
      <c r="R20" s="38" t="s">
        <v>89</v>
      </c>
      <c r="S20" s="83" t="s">
        <v>89</v>
      </c>
      <c r="T20" s="78" t="s">
        <v>134</v>
      </c>
      <c r="U20" s="78" t="s">
        <v>135</v>
      </c>
      <c r="V20" s="78" t="s">
        <v>68</v>
      </c>
      <c r="W20" s="101" t="s">
        <v>321</v>
      </c>
      <c r="X20" s="78" t="s">
        <v>307</v>
      </c>
    </row>
    <row r="21" spans="1:24" ht="124.5" customHeight="1" x14ac:dyDescent="0.2">
      <c r="A21" s="77">
        <v>18</v>
      </c>
      <c r="B21" s="102" t="s">
        <v>136</v>
      </c>
      <c r="C21" s="79" t="s">
        <v>137</v>
      </c>
      <c r="D21" s="77" t="s">
        <v>138</v>
      </c>
      <c r="E21" s="78" t="s">
        <v>139</v>
      </c>
      <c r="F21" s="80" t="s">
        <v>140</v>
      </c>
      <c r="G21" s="81">
        <v>44988</v>
      </c>
      <c r="H21" s="78" t="s">
        <v>141</v>
      </c>
      <c r="I21" s="78" t="s">
        <v>28</v>
      </c>
      <c r="J21" s="77"/>
      <c r="K21" s="78" t="s">
        <v>118</v>
      </c>
      <c r="L21" s="78" t="s">
        <v>30</v>
      </c>
      <c r="M21" s="38" t="s">
        <v>102</v>
      </c>
      <c r="N21" s="78" t="s">
        <v>103</v>
      </c>
      <c r="O21" s="38" t="s">
        <v>104</v>
      </c>
      <c r="P21" s="93">
        <v>510</v>
      </c>
      <c r="Q21" s="38" t="s">
        <v>89</v>
      </c>
      <c r="R21" s="38">
        <v>0.74</v>
      </c>
      <c r="S21" s="83">
        <f>74</f>
        <v>74</v>
      </c>
      <c r="T21" s="78" t="s">
        <v>142</v>
      </c>
      <c r="U21" s="78" t="s">
        <v>143</v>
      </c>
      <c r="V21" s="78" t="s">
        <v>36</v>
      </c>
      <c r="W21" s="103" t="s">
        <v>329</v>
      </c>
      <c r="X21" s="78" t="s">
        <v>307</v>
      </c>
    </row>
    <row r="22" spans="1:24" ht="152.25" customHeight="1" x14ac:dyDescent="0.2">
      <c r="A22" s="77">
        <v>19</v>
      </c>
      <c r="B22" s="77" t="s">
        <v>273</v>
      </c>
      <c r="C22" s="79" t="s">
        <v>144</v>
      </c>
      <c r="D22" s="77" t="s">
        <v>145</v>
      </c>
      <c r="E22" s="78" t="s">
        <v>146</v>
      </c>
      <c r="F22" s="80" t="s">
        <v>147</v>
      </c>
      <c r="G22" s="81">
        <v>44928</v>
      </c>
      <c r="H22" s="78" t="s">
        <v>148</v>
      </c>
      <c r="I22" s="78" t="s">
        <v>28</v>
      </c>
      <c r="J22" s="77"/>
      <c r="K22" s="78" t="s">
        <v>29</v>
      </c>
      <c r="L22" s="78" t="s">
        <v>30</v>
      </c>
      <c r="M22" s="38" t="s">
        <v>149</v>
      </c>
      <c r="N22" s="78" t="s">
        <v>150</v>
      </c>
      <c r="O22" s="38" t="s">
        <v>104</v>
      </c>
      <c r="P22" s="38">
        <v>1</v>
      </c>
      <c r="Q22" s="38">
        <v>1</v>
      </c>
      <c r="R22" s="38">
        <v>0.93</v>
      </c>
      <c r="S22" s="83">
        <f>86</f>
        <v>86</v>
      </c>
      <c r="T22" s="78" t="s">
        <v>151</v>
      </c>
      <c r="U22" s="77" t="s">
        <v>152</v>
      </c>
      <c r="V22" s="78" t="s">
        <v>54</v>
      </c>
      <c r="W22" s="79" t="s">
        <v>330</v>
      </c>
      <c r="X22" s="78" t="s">
        <v>307</v>
      </c>
    </row>
    <row r="23" spans="1:24" ht="123" customHeight="1" x14ac:dyDescent="0.2">
      <c r="A23" s="77">
        <v>20</v>
      </c>
      <c r="B23" s="77" t="s">
        <v>273</v>
      </c>
      <c r="C23" s="79" t="s">
        <v>144</v>
      </c>
      <c r="D23" s="77" t="s">
        <v>145</v>
      </c>
      <c r="E23" s="78" t="s">
        <v>146</v>
      </c>
      <c r="F23" s="80" t="s">
        <v>153</v>
      </c>
      <c r="G23" s="81">
        <v>44929</v>
      </c>
      <c r="H23" s="78" t="s">
        <v>154</v>
      </c>
      <c r="I23" s="78" t="s">
        <v>48</v>
      </c>
      <c r="J23" s="77" t="s">
        <v>37</v>
      </c>
      <c r="K23" s="78" t="s">
        <v>29</v>
      </c>
      <c r="L23" s="78" t="s">
        <v>30</v>
      </c>
      <c r="M23" s="38" t="s">
        <v>155</v>
      </c>
      <c r="N23" s="78" t="s">
        <v>156</v>
      </c>
      <c r="O23" s="38" t="s">
        <v>157</v>
      </c>
      <c r="P23" s="38">
        <v>0.9</v>
      </c>
      <c r="Q23" s="38">
        <v>1</v>
      </c>
      <c r="R23" s="38">
        <v>0.94</v>
      </c>
      <c r="S23" s="83">
        <f>86</f>
        <v>86</v>
      </c>
      <c r="T23" s="78" t="s">
        <v>158</v>
      </c>
      <c r="U23" s="77" t="s">
        <v>152</v>
      </c>
      <c r="V23" s="78" t="s">
        <v>68</v>
      </c>
      <c r="W23" s="79" t="s">
        <v>264</v>
      </c>
      <c r="X23" s="78" t="s">
        <v>307</v>
      </c>
    </row>
    <row r="24" spans="1:24" ht="163.5" customHeight="1" x14ac:dyDescent="0.2">
      <c r="A24" s="77">
        <v>21</v>
      </c>
      <c r="B24" s="77" t="s">
        <v>274</v>
      </c>
      <c r="C24" s="79" t="s">
        <v>159</v>
      </c>
      <c r="D24" s="77" t="s">
        <v>160</v>
      </c>
      <c r="E24" s="78" t="s">
        <v>288</v>
      </c>
      <c r="F24" s="80" t="s">
        <v>161</v>
      </c>
      <c r="G24" s="81">
        <v>44835</v>
      </c>
      <c r="H24" s="78" t="s">
        <v>162</v>
      </c>
      <c r="I24" s="78" t="s">
        <v>28</v>
      </c>
      <c r="J24" s="104"/>
      <c r="K24" s="78" t="s">
        <v>118</v>
      </c>
      <c r="L24" s="78" t="s">
        <v>30</v>
      </c>
      <c r="M24" s="78" t="s">
        <v>65</v>
      </c>
      <c r="N24" s="78" t="s">
        <v>348</v>
      </c>
      <c r="O24" s="38" t="s">
        <v>349</v>
      </c>
      <c r="P24" s="89" t="s">
        <v>163</v>
      </c>
      <c r="Q24" s="89" t="s">
        <v>163</v>
      </c>
      <c r="R24" s="38">
        <v>0.61</v>
      </c>
      <c r="S24" s="83">
        <f>61</f>
        <v>61</v>
      </c>
      <c r="T24" s="78" t="s">
        <v>164</v>
      </c>
      <c r="U24" s="78" t="s">
        <v>165</v>
      </c>
      <c r="V24" s="78" t="s">
        <v>54</v>
      </c>
      <c r="W24" s="78" t="s">
        <v>331</v>
      </c>
      <c r="X24" s="78" t="s">
        <v>307</v>
      </c>
    </row>
    <row r="25" spans="1:24" ht="99" customHeight="1" x14ac:dyDescent="0.2">
      <c r="A25" s="77">
        <v>22</v>
      </c>
      <c r="B25" s="77" t="s">
        <v>275</v>
      </c>
      <c r="C25" s="79" t="s">
        <v>166</v>
      </c>
      <c r="D25" s="77" t="s">
        <v>167</v>
      </c>
      <c r="E25" s="78" t="s">
        <v>168</v>
      </c>
      <c r="F25" s="80" t="s">
        <v>169</v>
      </c>
      <c r="G25" s="81">
        <v>44999</v>
      </c>
      <c r="H25" s="85" t="s">
        <v>291</v>
      </c>
      <c r="I25" s="78" t="s">
        <v>72</v>
      </c>
      <c r="J25" s="77"/>
      <c r="K25" s="78" t="s">
        <v>29</v>
      </c>
      <c r="L25" s="78" t="s">
        <v>30</v>
      </c>
      <c r="M25" s="78" t="s">
        <v>170</v>
      </c>
      <c r="N25" s="78" t="s">
        <v>171</v>
      </c>
      <c r="O25" s="78" t="s">
        <v>172</v>
      </c>
      <c r="P25" s="38">
        <v>0.9</v>
      </c>
      <c r="Q25" s="38">
        <v>0</v>
      </c>
      <c r="R25" s="38">
        <v>1.07</v>
      </c>
      <c r="S25" s="83">
        <f>109</f>
        <v>109</v>
      </c>
      <c r="T25" s="78" t="s">
        <v>173</v>
      </c>
      <c r="U25" s="78" t="s">
        <v>174</v>
      </c>
      <c r="V25" s="78" t="s">
        <v>54</v>
      </c>
      <c r="W25" s="79" t="s">
        <v>332</v>
      </c>
      <c r="X25" s="78" t="s">
        <v>308</v>
      </c>
    </row>
    <row r="26" spans="1:24" s="55" customFormat="1" ht="97.5" customHeight="1" x14ac:dyDescent="0.2">
      <c r="A26" s="77">
        <v>23</v>
      </c>
      <c r="B26" s="77" t="s">
        <v>276</v>
      </c>
      <c r="C26" s="79" t="s">
        <v>175</v>
      </c>
      <c r="D26" s="77" t="s">
        <v>176</v>
      </c>
      <c r="E26" s="78" t="s">
        <v>177</v>
      </c>
      <c r="F26" s="80" t="s">
        <v>178</v>
      </c>
      <c r="G26" s="81">
        <v>45000</v>
      </c>
      <c r="H26" s="78" t="s">
        <v>292</v>
      </c>
      <c r="I26" s="78" t="s">
        <v>28</v>
      </c>
      <c r="J26" s="77"/>
      <c r="K26" s="78" t="s">
        <v>29</v>
      </c>
      <c r="L26" s="78" t="s">
        <v>30</v>
      </c>
      <c r="M26" s="38" t="s">
        <v>102</v>
      </c>
      <c r="N26" s="78" t="s">
        <v>103</v>
      </c>
      <c r="O26" s="38" t="s">
        <v>104</v>
      </c>
      <c r="P26" s="38">
        <v>1</v>
      </c>
      <c r="Q26" s="38">
        <v>0.85</v>
      </c>
      <c r="R26" s="38" t="s">
        <v>89</v>
      </c>
      <c r="S26" s="38" t="s">
        <v>89</v>
      </c>
      <c r="T26" s="78" t="s">
        <v>179</v>
      </c>
      <c r="U26" s="78" t="s">
        <v>180</v>
      </c>
      <c r="V26" s="78" t="s">
        <v>68</v>
      </c>
      <c r="W26" s="101" t="s">
        <v>321</v>
      </c>
      <c r="X26" s="78" t="s">
        <v>308</v>
      </c>
    </row>
    <row r="27" spans="1:24" s="55" customFormat="1" ht="74.25" customHeight="1" x14ac:dyDescent="0.2">
      <c r="A27" s="77">
        <v>24</v>
      </c>
      <c r="B27" s="77" t="s">
        <v>276</v>
      </c>
      <c r="C27" s="79" t="s">
        <v>175</v>
      </c>
      <c r="D27" s="77" t="s">
        <v>176</v>
      </c>
      <c r="E27" s="78" t="s">
        <v>177</v>
      </c>
      <c r="F27" s="80" t="s">
        <v>181</v>
      </c>
      <c r="G27" s="81">
        <v>45000</v>
      </c>
      <c r="H27" s="78" t="s">
        <v>293</v>
      </c>
      <c r="I27" s="78" t="s">
        <v>28</v>
      </c>
      <c r="J27" s="77"/>
      <c r="K27" s="78" t="s">
        <v>29</v>
      </c>
      <c r="L27" s="78" t="s">
        <v>30</v>
      </c>
      <c r="M27" s="38" t="s">
        <v>102</v>
      </c>
      <c r="N27" s="78" t="s">
        <v>103</v>
      </c>
      <c r="O27" s="38" t="s">
        <v>104</v>
      </c>
      <c r="P27" s="38">
        <v>0.9</v>
      </c>
      <c r="Q27" s="38">
        <v>0</v>
      </c>
      <c r="R27" s="38" t="s">
        <v>89</v>
      </c>
      <c r="S27" s="38" t="s">
        <v>89</v>
      </c>
      <c r="T27" s="78" t="s">
        <v>182</v>
      </c>
      <c r="U27" s="78" t="s">
        <v>180</v>
      </c>
      <c r="V27" s="78" t="s">
        <v>68</v>
      </c>
      <c r="W27" s="101" t="s">
        <v>321</v>
      </c>
      <c r="X27" s="78" t="s">
        <v>308</v>
      </c>
    </row>
    <row r="28" spans="1:24" s="55" customFormat="1" ht="96" customHeight="1" x14ac:dyDescent="0.2">
      <c r="A28" s="77">
        <v>25</v>
      </c>
      <c r="B28" s="77" t="s">
        <v>276</v>
      </c>
      <c r="C28" s="79" t="s">
        <v>175</v>
      </c>
      <c r="D28" s="77" t="s">
        <v>176</v>
      </c>
      <c r="E28" s="78" t="s">
        <v>177</v>
      </c>
      <c r="F28" s="80" t="s">
        <v>183</v>
      </c>
      <c r="G28" s="81">
        <v>45000</v>
      </c>
      <c r="H28" s="78" t="s">
        <v>294</v>
      </c>
      <c r="I28" s="78" t="s">
        <v>28</v>
      </c>
      <c r="J28" s="77"/>
      <c r="K28" s="78" t="s">
        <v>29</v>
      </c>
      <c r="L28" s="78" t="s">
        <v>30</v>
      </c>
      <c r="M28" s="38" t="s">
        <v>102</v>
      </c>
      <c r="N28" s="78" t="s">
        <v>103</v>
      </c>
      <c r="O28" s="38" t="s">
        <v>104</v>
      </c>
      <c r="P28" s="38">
        <v>1</v>
      </c>
      <c r="Q28" s="38">
        <v>0.85</v>
      </c>
      <c r="R28" s="38" t="s">
        <v>89</v>
      </c>
      <c r="S28" s="38" t="s">
        <v>89</v>
      </c>
      <c r="T28" s="78" t="s">
        <v>179</v>
      </c>
      <c r="U28" s="78" t="s">
        <v>180</v>
      </c>
      <c r="V28" s="78" t="s">
        <v>68</v>
      </c>
      <c r="W28" s="101" t="s">
        <v>321</v>
      </c>
      <c r="X28" s="78" t="s">
        <v>308</v>
      </c>
    </row>
    <row r="29" spans="1:24" ht="170.25" customHeight="1" x14ac:dyDescent="0.2">
      <c r="A29" s="77">
        <v>26</v>
      </c>
      <c r="B29" s="77" t="s">
        <v>277</v>
      </c>
      <c r="C29" s="79" t="s">
        <v>184</v>
      </c>
      <c r="D29" s="77" t="s">
        <v>185</v>
      </c>
      <c r="E29" s="77" t="s">
        <v>186</v>
      </c>
      <c r="F29" s="80" t="s">
        <v>190</v>
      </c>
      <c r="G29" s="81">
        <v>44991</v>
      </c>
      <c r="H29" s="78" t="s">
        <v>295</v>
      </c>
      <c r="I29" s="78" t="s">
        <v>28</v>
      </c>
      <c r="J29" s="77"/>
      <c r="K29" s="78" t="s">
        <v>118</v>
      </c>
      <c r="L29" s="78" t="s">
        <v>30</v>
      </c>
      <c r="M29" s="78" t="s">
        <v>187</v>
      </c>
      <c r="N29" s="78" t="s">
        <v>191</v>
      </c>
      <c r="O29" s="78" t="s">
        <v>188</v>
      </c>
      <c r="P29" s="7">
        <v>27</v>
      </c>
      <c r="Q29" s="38">
        <v>0</v>
      </c>
      <c r="R29" s="105">
        <v>1.02</v>
      </c>
      <c r="S29" s="83">
        <f>97</f>
        <v>97</v>
      </c>
      <c r="T29" s="78" t="s">
        <v>192</v>
      </c>
      <c r="U29" s="78" t="s">
        <v>189</v>
      </c>
      <c r="V29" s="78" t="s">
        <v>36</v>
      </c>
      <c r="W29" s="106" t="s">
        <v>333</v>
      </c>
      <c r="X29" s="78" t="s">
        <v>308</v>
      </c>
    </row>
    <row r="30" spans="1:24" ht="120.75" customHeight="1" x14ac:dyDescent="0.2">
      <c r="A30" s="77">
        <v>27</v>
      </c>
      <c r="B30" s="77" t="s">
        <v>278</v>
      </c>
      <c r="C30" s="79" t="s">
        <v>193</v>
      </c>
      <c r="D30" s="77" t="s">
        <v>194</v>
      </c>
      <c r="E30" s="78" t="s">
        <v>195</v>
      </c>
      <c r="F30" s="80" t="s">
        <v>196</v>
      </c>
      <c r="G30" s="81">
        <v>44994</v>
      </c>
      <c r="H30" s="78" t="s">
        <v>197</v>
      </c>
      <c r="I30" s="78" t="s">
        <v>64</v>
      </c>
      <c r="J30" s="77"/>
      <c r="K30" s="78" t="s">
        <v>29</v>
      </c>
      <c r="L30" s="78" t="s">
        <v>30</v>
      </c>
      <c r="M30" s="78" t="s">
        <v>198</v>
      </c>
      <c r="N30" s="78" t="s">
        <v>199</v>
      </c>
      <c r="O30" s="78" t="s">
        <v>200</v>
      </c>
      <c r="P30" s="38">
        <v>0.71</v>
      </c>
      <c r="Q30" s="38">
        <v>0</v>
      </c>
      <c r="R30" s="38" t="s">
        <v>89</v>
      </c>
      <c r="S30" s="83" t="s">
        <v>89</v>
      </c>
      <c r="T30" s="78" t="s">
        <v>201</v>
      </c>
      <c r="U30" s="78" t="s">
        <v>202</v>
      </c>
      <c r="V30" s="78" t="s">
        <v>68</v>
      </c>
      <c r="W30" s="79" t="s">
        <v>321</v>
      </c>
      <c r="X30" s="78" t="s">
        <v>308</v>
      </c>
    </row>
    <row r="31" spans="1:24" ht="229.5" customHeight="1" x14ac:dyDescent="0.2">
      <c r="A31" s="77">
        <v>28</v>
      </c>
      <c r="B31" s="77" t="s">
        <v>279</v>
      </c>
      <c r="C31" s="79" t="s">
        <v>203</v>
      </c>
      <c r="D31" s="77" t="s">
        <v>204</v>
      </c>
      <c r="E31" s="78" t="s">
        <v>205</v>
      </c>
      <c r="F31" s="80" t="s">
        <v>206</v>
      </c>
      <c r="G31" s="81">
        <v>44098</v>
      </c>
      <c r="H31" s="85" t="s">
        <v>296</v>
      </c>
      <c r="I31" s="78" t="s">
        <v>72</v>
      </c>
      <c r="J31" s="77"/>
      <c r="K31" s="78" t="s">
        <v>29</v>
      </c>
      <c r="L31" s="78" t="s">
        <v>57</v>
      </c>
      <c r="M31" s="78" t="s">
        <v>336</v>
      </c>
      <c r="N31" s="78" t="s">
        <v>338</v>
      </c>
      <c r="O31" s="38" t="s">
        <v>335</v>
      </c>
      <c r="P31" s="38" t="s">
        <v>207</v>
      </c>
      <c r="Q31" s="38">
        <v>0</v>
      </c>
      <c r="R31" s="107">
        <v>2.0199999999999999E-2</v>
      </c>
      <c r="S31" s="83">
        <f>44</f>
        <v>44</v>
      </c>
      <c r="T31" s="78" t="s">
        <v>208</v>
      </c>
      <c r="U31" s="78" t="s">
        <v>209</v>
      </c>
      <c r="V31" s="90" t="s">
        <v>54</v>
      </c>
      <c r="W31" s="79" t="s">
        <v>337</v>
      </c>
      <c r="X31" s="78" t="s">
        <v>308</v>
      </c>
    </row>
    <row r="32" spans="1:24" s="55" customFormat="1" ht="123" customHeight="1" x14ac:dyDescent="0.2">
      <c r="A32" s="77">
        <v>29</v>
      </c>
      <c r="B32" s="77" t="s">
        <v>280</v>
      </c>
      <c r="C32" s="79" t="s">
        <v>287</v>
      </c>
      <c r="D32" s="77" t="s">
        <v>210</v>
      </c>
      <c r="E32" s="77" t="s">
        <v>186</v>
      </c>
      <c r="F32" s="80" t="s">
        <v>211</v>
      </c>
      <c r="G32" s="81">
        <v>44991</v>
      </c>
      <c r="H32" s="78" t="s">
        <v>297</v>
      </c>
      <c r="I32" s="78" t="s">
        <v>72</v>
      </c>
      <c r="J32" s="78"/>
      <c r="K32" s="78" t="s">
        <v>29</v>
      </c>
      <c r="L32" s="78" t="s">
        <v>30</v>
      </c>
      <c r="M32" s="78" t="s">
        <v>187</v>
      </c>
      <c r="N32" s="78" t="s">
        <v>212</v>
      </c>
      <c r="O32" s="78" t="s">
        <v>213</v>
      </c>
      <c r="P32" s="38">
        <v>1</v>
      </c>
      <c r="Q32" s="38">
        <v>0</v>
      </c>
      <c r="R32" s="38">
        <v>0.44</v>
      </c>
      <c r="S32" s="83">
        <f>44</f>
        <v>44</v>
      </c>
      <c r="T32" s="78" t="s">
        <v>214</v>
      </c>
      <c r="U32" s="78" t="s">
        <v>189</v>
      </c>
      <c r="V32" s="78" t="s">
        <v>36</v>
      </c>
      <c r="W32" s="79" t="s">
        <v>334</v>
      </c>
      <c r="X32" s="78" t="s">
        <v>308</v>
      </c>
    </row>
    <row r="33" spans="1:24" ht="117" customHeight="1" x14ac:dyDescent="0.2">
      <c r="A33" s="77">
        <v>30</v>
      </c>
      <c r="B33" s="77" t="s">
        <v>281</v>
      </c>
      <c r="C33" s="79" t="s">
        <v>215</v>
      </c>
      <c r="D33" s="77" t="s">
        <v>216</v>
      </c>
      <c r="E33" s="77" t="s">
        <v>217</v>
      </c>
      <c r="F33" s="80" t="s">
        <v>218</v>
      </c>
      <c r="G33" s="81">
        <v>45007</v>
      </c>
      <c r="H33" s="78" t="s">
        <v>298</v>
      </c>
      <c r="I33" s="78" t="s">
        <v>72</v>
      </c>
      <c r="J33" s="78"/>
      <c r="K33" s="78" t="s">
        <v>29</v>
      </c>
      <c r="L33" s="78" t="s">
        <v>30</v>
      </c>
      <c r="M33" s="38" t="s">
        <v>339</v>
      </c>
      <c r="N33" s="78" t="s">
        <v>340</v>
      </c>
      <c r="O33" s="38" t="s">
        <v>104</v>
      </c>
      <c r="P33" s="93">
        <v>1</v>
      </c>
      <c r="Q33" s="38">
        <v>0</v>
      </c>
      <c r="R33" s="38">
        <v>1</v>
      </c>
      <c r="S33" s="83">
        <f>100</f>
        <v>100</v>
      </c>
      <c r="T33" s="78" t="s">
        <v>219</v>
      </c>
      <c r="U33" s="78" t="s">
        <v>220</v>
      </c>
      <c r="V33" s="78" t="s">
        <v>54</v>
      </c>
      <c r="W33" s="79" t="s">
        <v>341</v>
      </c>
      <c r="X33" s="78" t="s">
        <v>309</v>
      </c>
    </row>
    <row r="34" spans="1:24" s="55" customFormat="1" ht="147.75" customHeight="1" x14ac:dyDescent="0.2">
      <c r="A34" s="77">
        <v>31</v>
      </c>
      <c r="B34" s="77" t="s">
        <v>282</v>
      </c>
      <c r="C34" s="79" t="s">
        <v>221</v>
      </c>
      <c r="D34" s="77" t="s">
        <v>222</v>
      </c>
      <c r="E34" s="78" t="s">
        <v>223</v>
      </c>
      <c r="F34" s="80" t="s">
        <v>224</v>
      </c>
      <c r="G34" s="81">
        <v>45002</v>
      </c>
      <c r="H34" s="85" t="s">
        <v>225</v>
      </c>
      <c r="I34" s="78" t="s">
        <v>48</v>
      </c>
      <c r="J34" s="78" t="s">
        <v>226</v>
      </c>
      <c r="K34" s="78" t="s">
        <v>29</v>
      </c>
      <c r="L34" s="78" t="s">
        <v>30</v>
      </c>
      <c r="M34" s="78" t="s">
        <v>227</v>
      </c>
      <c r="N34" s="78" t="s">
        <v>228</v>
      </c>
      <c r="O34" s="78" t="s">
        <v>229</v>
      </c>
      <c r="P34" s="38">
        <v>1</v>
      </c>
      <c r="Q34" s="38">
        <v>1</v>
      </c>
      <c r="R34" s="38" t="s">
        <v>89</v>
      </c>
      <c r="S34" s="83" t="s">
        <v>89</v>
      </c>
      <c r="T34" s="78" t="s">
        <v>230</v>
      </c>
      <c r="U34" s="78" t="s">
        <v>231</v>
      </c>
      <c r="V34" s="78" t="s">
        <v>36</v>
      </c>
      <c r="W34" s="10" t="s">
        <v>343</v>
      </c>
      <c r="X34" s="78" t="s">
        <v>309</v>
      </c>
    </row>
    <row r="35" spans="1:24" s="55" customFormat="1" ht="148.5" customHeight="1" x14ac:dyDescent="0.2">
      <c r="A35" s="77">
        <v>32</v>
      </c>
      <c r="B35" s="77" t="s">
        <v>282</v>
      </c>
      <c r="C35" s="79" t="s">
        <v>221</v>
      </c>
      <c r="D35" s="77" t="s">
        <v>222</v>
      </c>
      <c r="E35" s="78" t="s">
        <v>223</v>
      </c>
      <c r="F35" s="80" t="s">
        <v>232</v>
      </c>
      <c r="G35" s="81">
        <v>45002</v>
      </c>
      <c r="H35" s="85" t="s">
        <v>233</v>
      </c>
      <c r="I35" s="78" t="s">
        <v>28</v>
      </c>
      <c r="J35" s="77"/>
      <c r="K35" s="78" t="s">
        <v>29</v>
      </c>
      <c r="L35" s="78" t="s">
        <v>30</v>
      </c>
      <c r="M35" s="78" t="s">
        <v>227</v>
      </c>
      <c r="N35" s="78" t="s">
        <v>228</v>
      </c>
      <c r="O35" s="78" t="s">
        <v>229</v>
      </c>
      <c r="P35" s="38">
        <v>0.86</v>
      </c>
      <c r="Q35" s="38">
        <v>0</v>
      </c>
      <c r="R35" s="38">
        <v>1</v>
      </c>
      <c r="S35" s="83">
        <v>100</v>
      </c>
      <c r="T35" s="78" t="s">
        <v>234</v>
      </c>
      <c r="U35" s="78" t="s">
        <v>231</v>
      </c>
      <c r="V35" s="78" t="s">
        <v>54</v>
      </c>
      <c r="W35" s="79" t="s">
        <v>342</v>
      </c>
      <c r="X35" s="78" t="s">
        <v>309</v>
      </c>
    </row>
    <row r="36" spans="1:24" s="55" customFormat="1" ht="160.5" customHeight="1" x14ac:dyDescent="0.2">
      <c r="A36" s="77">
        <v>33</v>
      </c>
      <c r="B36" s="77" t="s">
        <v>282</v>
      </c>
      <c r="C36" s="79" t="s">
        <v>221</v>
      </c>
      <c r="D36" s="77" t="s">
        <v>222</v>
      </c>
      <c r="E36" s="78" t="s">
        <v>223</v>
      </c>
      <c r="F36" s="80" t="s">
        <v>235</v>
      </c>
      <c r="G36" s="81">
        <v>45002</v>
      </c>
      <c r="H36" s="78" t="s">
        <v>236</v>
      </c>
      <c r="I36" s="78" t="s">
        <v>28</v>
      </c>
      <c r="J36" s="104"/>
      <c r="K36" s="78" t="s">
        <v>29</v>
      </c>
      <c r="L36" s="78" t="s">
        <v>30</v>
      </c>
      <c r="M36" s="78" t="s">
        <v>227</v>
      </c>
      <c r="N36" s="78" t="s">
        <v>228</v>
      </c>
      <c r="O36" s="78" t="s">
        <v>229</v>
      </c>
      <c r="P36" s="38">
        <v>1</v>
      </c>
      <c r="Q36" s="38">
        <v>1</v>
      </c>
      <c r="R36" s="38">
        <v>1</v>
      </c>
      <c r="S36" s="83">
        <v>100</v>
      </c>
      <c r="T36" s="78" t="s">
        <v>230</v>
      </c>
      <c r="U36" s="78" t="s">
        <v>231</v>
      </c>
      <c r="V36" s="78" t="s">
        <v>54</v>
      </c>
      <c r="W36" s="79" t="s">
        <v>344</v>
      </c>
      <c r="X36" s="78" t="s">
        <v>309</v>
      </c>
    </row>
    <row r="37" spans="1:24" ht="137.25" customHeight="1" x14ac:dyDescent="0.2">
      <c r="A37" s="26"/>
      <c r="B37" s="26"/>
      <c r="C37" s="27"/>
      <c r="D37" s="26"/>
      <c r="E37" s="28"/>
      <c r="F37" s="29"/>
      <c r="G37" s="30"/>
      <c r="H37" s="31"/>
      <c r="I37" s="31"/>
      <c r="J37" s="28"/>
      <c r="K37" s="28"/>
      <c r="L37" s="28"/>
      <c r="M37" s="28"/>
      <c r="N37" s="28"/>
      <c r="O37" s="28"/>
      <c r="P37" s="32"/>
      <c r="Q37" s="32"/>
      <c r="R37" s="33"/>
      <c r="S37" s="34"/>
      <c r="T37" s="28"/>
      <c r="U37" s="28"/>
      <c r="V37" s="28"/>
      <c r="W37" s="35"/>
      <c r="X37" s="3"/>
    </row>
    <row r="38" spans="1:24" s="3" customFormat="1" ht="25.5" customHeight="1" x14ac:dyDescent="0.2">
      <c r="A38" s="26"/>
      <c r="B38" s="26"/>
      <c r="C38" s="27"/>
      <c r="D38" s="26"/>
      <c r="E38" s="28"/>
      <c r="F38" s="29"/>
      <c r="G38" s="36"/>
      <c r="H38" s="31"/>
      <c r="I38" s="31"/>
      <c r="J38" s="28"/>
      <c r="K38" s="28"/>
      <c r="L38" s="28"/>
      <c r="M38" s="28"/>
      <c r="N38" s="28"/>
      <c r="O38" s="28"/>
      <c r="P38" s="37"/>
      <c r="Q38" s="37"/>
      <c r="R38" s="38"/>
      <c r="S38" s="34"/>
      <c r="T38" s="28"/>
      <c r="U38" s="28"/>
      <c r="V38" s="28"/>
      <c r="W38" s="35"/>
    </row>
    <row r="39" spans="1:24" s="3" customFormat="1" ht="25.5" customHeight="1" x14ac:dyDescent="0.2">
      <c r="A39" s="26"/>
      <c r="B39" s="26"/>
      <c r="C39" s="27"/>
      <c r="D39" s="26"/>
      <c r="E39" s="31"/>
      <c r="F39" s="29"/>
      <c r="G39" s="36"/>
      <c r="H39" s="31"/>
      <c r="I39" s="31"/>
      <c r="J39" s="28"/>
      <c r="K39" s="28"/>
      <c r="L39" s="28"/>
      <c r="M39" s="28"/>
      <c r="N39" s="28"/>
      <c r="O39" s="28"/>
      <c r="P39" s="37"/>
      <c r="Q39" s="37"/>
      <c r="R39" s="38"/>
      <c r="S39" s="34"/>
      <c r="T39" s="28"/>
      <c r="U39" s="28"/>
      <c r="V39" s="28"/>
      <c r="W39" s="39"/>
    </row>
    <row r="40" spans="1:24" s="3" customFormat="1" ht="25.5" customHeight="1" x14ac:dyDescent="0.2">
      <c r="A40" s="26"/>
      <c r="B40" s="26"/>
      <c r="C40" s="27"/>
      <c r="D40" s="26"/>
      <c r="E40" s="31"/>
      <c r="F40" s="29"/>
      <c r="G40" s="36"/>
      <c r="H40" s="31"/>
      <c r="I40" s="31"/>
      <c r="J40" s="28"/>
      <c r="K40" s="28"/>
      <c r="L40" s="28"/>
      <c r="M40" s="28"/>
      <c r="N40" s="28"/>
      <c r="O40" s="28"/>
      <c r="P40" s="37"/>
      <c r="Q40" s="37"/>
      <c r="R40" s="38"/>
      <c r="S40" s="34"/>
      <c r="T40" s="28"/>
      <c r="U40" s="28"/>
      <c r="V40" s="28"/>
      <c r="W40" s="40"/>
    </row>
    <row r="41" spans="1:24" s="3" customFormat="1" ht="25.5" customHeight="1" x14ac:dyDescent="0.2">
      <c r="A41" s="26"/>
      <c r="B41" s="25"/>
      <c r="C41" s="27"/>
      <c r="D41" s="26"/>
      <c r="E41" s="31"/>
      <c r="F41" s="29"/>
      <c r="G41" s="36"/>
      <c r="H41" s="31"/>
      <c r="I41" s="31"/>
      <c r="J41" s="28"/>
      <c r="K41" s="28"/>
      <c r="L41" s="28"/>
      <c r="M41" s="28"/>
      <c r="N41" s="28"/>
      <c r="O41" s="28"/>
      <c r="P41" s="37"/>
      <c r="Q41" s="37"/>
      <c r="R41" s="38"/>
      <c r="S41" s="34"/>
      <c r="T41" s="28"/>
      <c r="U41" s="28"/>
      <c r="V41" s="28"/>
      <c r="W41" s="39"/>
    </row>
    <row r="42" spans="1:24" s="3" customFormat="1" ht="25.5" customHeight="1" x14ac:dyDescent="0.2">
      <c r="A42" s="26"/>
      <c r="B42" s="25"/>
      <c r="C42" s="27"/>
      <c r="D42" s="26"/>
      <c r="E42" s="31"/>
      <c r="F42" s="29"/>
      <c r="G42" s="36"/>
      <c r="H42" s="31"/>
      <c r="I42" s="31"/>
      <c r="J42" s="26"/>
      <c r="K42" s="28"/>
      <c r="L42" s="28"/>
      <c r="M42" s="28"/>
      <c r="N42" s="28"/>
      <c r="O42" s="28"/>
      <c r="P42" s="37"/>
      <c r="Q42" s="37"/>
      <c r="R42" s="38"/>
      <c r="S42" s="34"/>
      <c r="T42" s="41"/>
      <c r="U42" s="28"/>
      <c r="V42" s="28"/>
      <c r="W42" s="39"/>
    </row>
    <row r="43" spans="1:24" s="3" customFormat="1" ht="25.5" customHeight="1" x14ac:dyDescent="0.2">
      <c r="A43" s="26"/>
      <c r="B43" s="25"/>
      <c r="C43" s="27"/>
      <c r="D43" s="25"/>
      <c r="E43" s="31"/>
      <c r="F43" s="29"/>
      <c r="G43" s="36"/>
      <c r="H43" s="31"/>
      <c r="I43" s="31"/>
      <c r="J43" s="28"/>
      <c r="K43" s="28"/>
      <c r="L43" s="28"/>
      <c r="M43" s="28"/>
      <c r="N43" s="28"/>
      <c r="O43" s="28"/>
      <c r="P43" s="37"/>
      <c r="Q43" s="37"/>
      <c r="R43" s="38"/>
      <c r="S43" s="34"/>
      <c r="T43" s="41"/>
      <c r="U43" s="28"/>
      <c r="V43" s="28"/>
      <c r="W43" s="39"/>
    </row>
    <row r="44" spans="1:24" s="3" customFormat="1" ht="25.5" customHeight="1" x14ac:dyDescent="0.2">
      <c r="A44" s="26"/>
      <c r="B44" s="26"/>
      <c r="C44" s="27"/>
      <c r="D44" s="26"/>
      <c r="E44" s="31"/>
      <c r="F44" s="29"/>
      <c r="G44" s="36"/>
      <c r="H44" s="31"/>
      <c r="I44" s="31"/>
      <c r="J44" s="28"/>
      <c r="K44" s="28"/>
      <c r="L44" s="28"/>
      <c r="M44" s="28"/>
      <c r="N44" s="28"/>
      <c r="O44" s="28"/>
      <c r="P44" s="37"/>
      <c r="Q44" s="37"/>
      <c r="R44" s="38"/>
      <c r="S44" s="34"/>
      <c r="T44" s="41"/>
      <c r="U44" s="28"/>
      <c r="V44" s="28"/>
      <c r="W44" s="39"/>
      <c r="X44" s="1"/>
    </row>
    <row r="45" spans="1:24" ht="25.5" customHeight="1" x14ac:dyDescent="0.2">
      <c r="A45" s="26"/>
      <c r="B45" s="25"/>
      <c r="C45" s="27"/>
      <c r="D45" s="26"/>
      <c r="E45" s="31"/>
      <c r="F45" s="29"/>
      <c r="G45" s="36"/>
      <c r="H45" s="31"/>
      <c r="I45" s="31"/>
      <c r="J45" s="28"/>
      <c r="K45" s="28"/>
      <c r="L45" s="28"/>
      <c r="M45" s="28"/>
      <c r="N45" s="28"/>
      <c r="O45" s="28"/>
      <c r="P45" s="37"/>
      <c r="Q45" s="37"/>
      <c r="R45" s="38"/>
      <c r="S45" s="34"/>
      <c r="T45" s="28"/>
      <c r="U45" s="28"/>
      <c r="V45" s="28"/>
      <c r="W45" s="40"/>
    </row>
    <row r="46" spans="1:24" ht="25.5" customHeight="1" x14ac:dyDescent="0.2">
      <c r="A46" s="26"/>
      <c r="B46" s="25"/>
      <c r="C46" s="27"/>
      <c r="D46" s="26"/>
      <c r="E46" s="31"/>
      <c r="F46" s="29"/>
      <c r="G46" s="36"/>
      <c r="H46" s="31"/>
      <c r="I46" s="31"/>
      <c r="J46" s="28"/>
      <c r="K46" s="28"/>
      <c r="L46" s="28"/>
      <c r="M46" s="28"/>
      <c r="N46" s="28"/>
      <c r="O46" s="28"/>
      <c r="P46" s="37"/>
      <c r="Q46" s="37"/>
      <c r="R46" s="38"/>
      <c r="S46" s="34"/>
      <c r="T46" s="28"/>
      <c r="U46" s="28"/>
      <c r="V46" s="28"/>
      <c r="W46" s="39"/>
    </row>
    <row r="47" spans="1:24" ht="25.5" customHeight="1" x14ac:dyDescent="0.2">
      <c r="A47" s="26"/>
      <c r="B47" s="25"/>
      <c r="C47" s="27"/>
      <c r="D47" s="25"/>
      <c r="E47" s="31"/>
      <c r="F47" s="29"/>
      <c r="G47" s="36"/>
      <c r="H47" s="31"/>
      <c r="I47" s="31"/>
      <c r="J47" s="28"/>
      <c r="K47" s="28"/>
      <c r="L47" s="28"/>
      <c r="M47" s="28"/>
      <c r="N47" s="28"/>
      <c r="O47" s="28"/>
      <c r="P47" s="37"/>
      <c r="Q47" s="37"/>
      <c r="R47" s="38"/>
      <c r="S47" s="34"/>
      <c r="T47" s="41"/>
      <c r="U47" s="28"/>
      <c r="V47" s="28"/>
      <c r="W47" s="39"/>
    </row>
    <row r="48" spans="1:24" ht="25.5" customHeight="1" x14ac:dyDescent="0.2">
      <c r="A48" s="26"/>
      <c r="B48" s="25"/>
      <c r="C48" s="27"/>
      <c r="D48" s="25"/>
      <c r="E48" s="31"/>
      <c r="F48" s="29"/>
      <c r="G48" s="36"/>
      <c r="H48" s="31"/>
      <c r="I48" s="31"/>
      <c r="J48" s="28"/>
      <c r="K48" s="28"/>
      <c r="L48" s="28"/>
      <c r="M48" s="28"/>
      <c r="N48" s="28"/>
      <c r="O48" s="28"/>
      <c r="P48" s="28"/>
      <c r="Q48" s="28"/>
      <c r="R48" s="38"/>
      <c r="S48" s="34"/>
      <c r="T48" s="41"/>
      <c r="U48" s="28"/>
      <c r="V48" s="28"/>
      <c r="W48" s="39"/>
    </row>
    <row r="49" spans="1:23" ht="25.5" customHeight="1" x14ac:dyDescent="0.2">
      <c r="A49" s="26"/>
      <c r="B49" s="25"/>
      <c r="C49" s="27"/>
      <c r="D49" s="25"/>
      <c r="E49" s="31"/>
      <c r="F49" s="29"/>
      <c r="G49" s="36" t="s">
        <v>237</v>
      </c>
      <c r="H49" s="31"/>
      <c r="I49" s="31"/>
      <c r="J49" s="28"/>
      <c r="K49" s="28"/>
      <c r="L49" s="28"/>
      <c r="M49" s="28"/>
      <c r="N49" s="28"/>
      <c r="O49" s="28"/>
      <c r="P49" s="28"/>
      <c r="Q49" s="28"/>
      <c r="R49" s="38"/>
      <c r="S49" s="34"/>
      <c r="T49" s="41"/>
      <c r="U49" s="28"/>
      <c r="V49" s="28"/>
      <c r="W49" s="39"/>
    </row>
    <row r="50" spans="1:23" ht="25.5" customHeight="1" x14ac:dyDescent="0.2">
      <c r="A50" s="26"/>
      <c r="B50" s="25"/>
      <c r="C50" s="27"/>
      <c r="D50" s="25"/>
      <c r="E50" s="31"/>
      <c r="F50" s="29"/>
      <c r="G50" s="36"/>
      <c r="H50" s="31"/>
      <c r="I50" s="31"/>
      <c r="J50" s="28"/>
      <c r="K50" s="28"/>
      <c r="L50" s="28"/>
      <c r="M50" s="28"/>
      <c r="N50" s="28"/>
      <c r="O50" s="28"/>
      <c r="P50" s="28"/>
      <c r="Q50" s="28"/>
      <c r="R50" s="38"/>
      <c r="S50" s="34"/>
      <c r="T50" s="41"/>
      <c r="U50" s="28"/>
      <c r="V50" s="28"/>
      <c r="W50" s="39"/>
    </row>
    <row r="51" spans="1:23" ht="25.5" customHeight="1" x14ac:dyDescent="0.2">
      <c r="A51" s="26"/>
      <c r="B51" s="25"/>
      <c r="C51" s="27"/>
      <c r="D51" s="25"/>
      <c r="E51" s="31"/>
      <c r="F51" s="29"/>
      <c r="G51" s="36"/>
      <c r="H51" s="31"/>
      <c r="I51" s="31"/>
      <c r="J51" s="28"/>
      <c r="K51" s="28"/>
      <c r="L51" s="28"/>
      <c r="M51" s="28"/>
      <c r="N51" s="28"/>
      <c r="O51" s="28"/>
      <c r="P51" s="28"/>
      <c r="Q51" s="28"/>
      <c r="R51" s="38"/>
      <c r="S51" s="34"/>
      <c r="T51" s="41"/>
      <c r="U51" s="28"/>
      <c r="V51" s="28"/>
      <c r="W51" s="39"/>
    </row>
    <row r="52" spans="1:23" ht="25.5" customHeight="1" x14ac:dyDescent="0.2">
      <c r="A52" s="26"/>
      <c r="B52" s="25"/>
      <c r="C52" s="27"/>
      <c r="D52" s="25"/>
      <c r="E52" s="31"/>
      <c r="F52" s="29"/>
      <c r="G52" s="36"/>
      <c r="H52" s="31"/>
      <c r="I52" s="31"/>
      <c r="J52" s="28"/>
      <c r="K52" s="28"/>
      <c r="L52" s="28"/>
      <c r="M52" s="28"/>
      <c r="N52" s="28"/>
      <c r="O52" s="28"/>
      <c r="P52" s="28"/>
      <c r="Q52" s="28"/>
      <c r="R52" s="38"/>
      <c r="S52" s="34"/>
      <c r="T52" s="41"/>
      <c r="U52" s="28"/>
      <c r="V52" s="28"/>
      <c r="W52" s="39"/>
    </row>
    <row r="53" spans="1:23" ht="25.5" customHeight="1" x14ac:dyDescent="0.2">
      <c r="A53" s="26"/>
      <c r="B53" s="25"/>
      <c r="C53" s="27"/>
      <c r="D53" s="25"/>
      <c r="E53" s="31"/>
      <c r="F53" s="29"/>
      <c r="G53" s="36"/>
      <c r="H53" s="31"/>
      <c r="I53" s="31"/>
      <c r="J53" s="28"/>
      <c r="K53" s="28"/>
      <c r="L53" s="28"/>
      <c r="M53" s="28"/>
      <c r="N53" s="28"/>
      <c r="O53" s="28"/>
      <c r="P53" s="28"/>
      <c r="Q53" s="28"/>
      <c r="R53" s="38"/>
      <c r="S53" s="34"/>
      <c r="T53" s="41"/>
      <c r="U53" s="28"/>
      <c r="V53" s="28"/>
      <c r="W53" s="39"/>
    </row>
    <row r="54" spans="1:23" ht="25.5" customHeight="1" x14ac:dyDescent="0.2">
      <c r="A54" s="26"/>
      <c r="B54" s="25"/>
      <c r="C54" s="27"/>
      <c r="D54" s="25"/>
      <c r="E54" s="31"/>
      <c r="F54" s="29"/>
      <c r="G54" s="36"/>
      <c r="H54" s="31"/>
      <c r="I54" s="31"/>
      <c r="J54" s="28"/>
      <c r="K54" s="28"/>
      <c r="L54" s="28"/>
      <c r="M54" s="28"/>
      <c r="N54" s="28"/>
      <c r="O54" s="28"/>
      <c r="P54" s="28"/>
      <c r="Q54" s="28"/>
      <c r="R54" s="38"/>
      <c r="S54" s="34"/>
      <c r="T54" s="41"/>
      <c r="U54" s="28"/>
      <c r="V54" s="28"/>
      <c r="W54" s="39"/>
    </row>
    <row r="55" spans="1:23" ht="25.5" customHeight="1" x14ac:dyDescent="0.2">
      <c r="A55" s="26"/>
      <c r="B55" s="25"/>
      <c r="C55" s="27"/>
      <c r="D55" s="25"/>
      <c r="E55" s="31"/>
      <c r="F55" s="29"/>
      <c r="G55" s="36"/>
      <c r="H55" s="31"/>
      <c r="I55" s="31"/>
      <c r="J55" s="28"/>
      <c r="K55" s="28"/>
      <c r="L55" s="28"/>
      <c r="M55" s="28"/>
      <c r="N55" s="28"/>
      <c r="O55" s="28"/>
      <c r="P55" s="28"/>
      <c r="Q55" s="28"/>
      <c r="R55" s="38"/>
      <c r="S55" s="34"/>
      <c r="T55" s="41"/>
      <c r="U55" s="28"/>
      <c r="V55" s="28"/>
      <c r="W55" s="39"/>
    </row>
    <row r="56" spans="1:23" ht="25.5" customHeight="1" x14ac:dyDescent="0.2">
      <c r="A56" s="26"/>
      <c r="B56" s="25"/>
      <c r="C56" s="27"/>
      <c r="D56" s="25"/>
      <c r="E56" s="31"/>
      <c r="F56" s="29"/>
      <c r="G56" s="36"/>
      <c r="H56" s="31"/>
      <c r="I56" s="31"/>
      <c r="J56" s="28"/>
      <c r="K56" s="28"/>
      <c r="L56" s="28"/>
      <c r="M56" s="28"/>
      <c r="N56" s="28"/>
      <c r="O56" s="28"/>
      <c r="P56" s="28"/>
      <c r="Q56" s="28"/>
      <c r="R56" s="38"/>
      <c r="S56" s="34"/>
      <c r="T56" s="41"/>
      <c r="U56" s="28"/>
      <c r="V56" s="28"/>
      <c r="W56" s="39"/>
    </row>
    <row r="57" spans="1:23" ht="25.5" customHeight="1" x14ac:dyDescent="0.2">
      <c r="A57" s="26"/>
      <c r="B57" s="25"/>
      <c r="C57" s="27"/>
      <c r="D57" s="25"/>
      <c r="E57" s="31"/>
      <c r="F57" s="29"/>
      <c r="G57" s="36"/>
      <c r="H57" s="31"/>
      <c r="I57" s="31"/>
      <c r="J57" s="28"/>
      <c r="K57" s="28"/>
      <c r="L57" s="28"/>
      <c r="M57" s="28"/>
      <c r="N57" s="28"/>
      <c r="O57" s="28"/>
      <c r="P57" s="28"/>
      <c r="Q57" s="28"/>
      <c r="R57" s="38"/>
      <c r="S57" s="34"/>
      <c r="T57" s="41"/>
      <c r="U57" s="28"/>
      <c r="V57" s="28"/>
      <c r="W57" s="39"/>
    </row>
    <row r="58" spans="1:23" ht="25.5" customHeight="1" x14ac:dyDescent="0.2">
      <c r="A58" s="26"/>
      <c r="B58" s="25"/>
      <c r="C58" s="27"/>
      <c r="D58" s="25"/>
      <c r="E58" s="31"/>
      <c r="F58" s="29"/>
      <c r="G58" s="36"/>
      <c r="H58" s="31"/>
      <c r="I58" s="31"/>
      <c r="J58" s="28"/>
      <c r="K58" s="28"/>
      <c r="L58" s="28"/>
      <c r="M58" s="28"/>
      <c r="N58" s="28"/>
      <c r="O58" s="28"/>
      <c r="P58" s="28"/>
      <c r="Q58" s="28"/>
      <c r="R58" s="38"/>
      <c r="S58" s="34"/>
      <c r="T58" s="41"/>
      <c r="U58" s="28"/>
      <c r="V58" s="28"/>
      <c r="W58" s="39"/>
    </row>
    <row r="59" spans="1:23" ht="25.5" customHeight="1" x14ac:dyDescent="0.2">
      <c r="A59" s="26"/>
      <c r="B59" s="25"/>
      <c r="C59" s="27"/>
      <c r="D59" s="25"/>
      <c r="E59" s="31"/>
      <c r="F59" s="29"/>
      <c r="G59" s="36"/>
      <c r="H59" s="31"/>
      <c r="I59" s="31"/>
      <c r="J59" s="28"/>
      <c r="K59" s="28"/>
      <c r="L59" s="28"/>
      <c r="M59" s="28"/>
      <c r="N59" s="28"/>
      <c r="O59" s="28"/>
      <c r="P59" s="28"/>
      <c r="Q59" s="28"/>
      <c r="R59" s="38"/>
      <c r="S59" s="34"/>
      <c r="T59" s="41"/>
      <c r="U59" s="28"/>
      <c r="V59" s="28"/>
      <c r="W59" s="39"/>
    </row>
    <row r="60" spans="1:23" ht="25.5" customHeight="1" x14ac:dyDescent="0.2">
      <c r="A60" s="26"/>
      <c r="B60" s="25"/>
      <c r="C60" s="27"/>
      <c r="D60" s="25"/>
      <c r="E60" s="31"/>
      <c r="F60" s="29"/>
      <c r="G60" s="36"/>
      <c r="H60" s="31"/>
      <c r="I60" s="31"/>
      <c r="J60" s="28"/>
      <c r="K60" s="28"/>
      <c r="L60" s="28"/>
      <c r="M60" s="28"/>
      <c r="N60" s="28"/>
      <c r="O60" s="28"/>
      <c r="P60" s="28"/>
      <c r="Q60" s="28"/>
      <c r="R60" s="38"/>
      <c r="S60" s="34"/>
      <c r="T60" s="41"/>
      <c r="U60" s="28"/>
      <c r="V60" s="28"/>
      <c r="W60" s="39"/>
    </row>
    <row r="61" spans="1:23" ht="25.5" customHeight="1" x14ac:dyDescent="0.2">
      <c r="A61" s="26"/>
      <c r="B61" s="25"/>
      <c r="C61" s="27"/>
      <c r="D61" s="25"/>
      <c r="E61" s="31"/>
      <c r="F61" s="29"/>
      <c r="G61" s="36"/>
      <c r="H61" s="31"/>
      <c r="I61" s="31"/>
      <c r="J61" s="28"/>
      <c r="K61" s="28"/>
      <c r="L61" s="28"/>
      <c r="M61" s="28"/>
      <c r="N61" s="28"/>
      <c r="O61" s="28"/>
      <c r="P61" s="28"/>
      <c r="Q61" s="28"/>
      <c r="R61" s="38"/>
      <c r="S61" s="34"/>
      <c r="T61" s="41"/>
      <c r="U61" s="28"/>
      <c r="V61" s="28"/>
      <c r="W61" s="39"/>
    </row>
    <row r="62" spans="1:23" ht="25.5" customHeight="1" x14ac:dyDescent="0.2">
      <c r="A62" s="26"/>
      <c r="B62" s="25"/>
      <c r="C62" s="27"/>
      <c r="D62" s="25"/>
      <c r="E62" s="31"/>
      <c r="F62" s="29"/>
      <c r="G62" s="36"/>
      <c r="H62" s="31"/>
      <c r="I62" s="31"/>
      <c r="J62" s="28"/>
      <c r="K62" s="28"/>
      <c r="L62" s="28"/>
      <c r="M62" s="28"/>
      <c r="N62" s="28"/>
      <c r="O62" s="28"/>
      <c r="P62" s="28"/>
      <c r="Q62" s="28"/>
      <c r="R62" s="38"/>
      <c r="S62" s="34"/>
      <c r="T62" s="41"/>
      <c r="U62" s="28"/>
      <c r="V62" s="28"/>
      <c r="W62" s="39"/>
    </row>
    <row r="63" spans="1:23" ht="25.5" customHeight="1" x14ac:dyDescent="0.2">
      <c r="A63" s="26"/>
      <c r="B63" s="25"/>
      <c r="C63" s="27"/>
      <c r="D63" s="25"/>
      <c r="E63" s="31"/>
      <c r="F63" s="29"/>
      <c r="G63" s="36"/>
      <c r="H63" s="31"/>
      <c r="I63" s="31"/>
      <c r="J63" s="28"/>
      <c r="K63" s="28"/>
      <c r="L63" s="28"/>
      <c r="M63" s="28"/>
      <c r="N63" s="28"/>
      <c r="O63" s="28"/>
      <c r="P63" s="28"/>
      <c r="Q63" s="28"/>
      <c r="R63" s="38"/>
      <c r="S63" s="34"/>
      <c r="T63" s="41"/>
      <c r="U63" s="28"/>
      <c r="V63" s="28"/>
      <c r="W63" s="39"/>
    </row>
    <row r="64" spans="1:23" ht="25.5" customHeight="1" x14ac:dyDescent="0.2">
      <c r="A64" s="26"/>
      <c r="B64" s="25"/>
      <c r="C64" s="27"/>
      <c r="D64" s="25"/>
      <c r="E64" s="31"/>
      <c r="F64" s="29"/>
      <c r="G64" s="36"/>
      <c r="H64" s="31"/>
      <c r="I64" s="31"/>
      <c r="J64" s="28"/>
      <c r="K64" s="28"/>
      <c r="L64" s="28"/>
      <c r="M64" s="28"/>
      <c r="N64" s="28"/>
      <c r="O64" s="28"/>
      <c r="P64" s="28"/>
      <c r="Q64" s="28"/>
      <c r="R64" s="38"/>
      <c r="S64" s="34"/>
      <c r="T64" s="41"/>
      <c r="U64" s="28"/>
      <c r="V64" s="28"/>
      <c r="W64" s="39"/>
    </row>
    <row r="65" spans="1:23" ht="25.5" customHeight="1" x14ac:dyDescent="0.2">
      <c r="A65" s="26"/>
      <c r="B65" s="25"/>
      <c r="C65" s="27"/>
      <c r="D65" s="25"/>
      <c r="E65" s="31"/>
      <c r="F65" s="29"/>
      <c r="G65" s="36"/>
      <c r="H65" s="31"/>
      <c r="I65" s="31"/>
      <c r="J65" s="28"/>
      <c r="K65" s="28"/>
      <c r="L65" s="28"/>
      <c r="M65" s="28"/>
      <c r="N65" s="28"/>
      <c r="O65" s="28"/>
      <c r="P65" s="28"/>
      <c r="Q65" s="28"/>
      <c r="R65" s="38"/>
      <c r="S65" s="34"/>
      <c r="T65" s="41"/>
      <c r="U65" s="28"/>
      <c r="V65" s="28"/>
      <c r="W65" s="39"/>
    </row>
    <row r="66" spans="1:23" ht="25.5" customHeight="1" x14ac:dyDescent="0.2">
      <c r="A66" s="26"/>
      <c r="B66" s="25"/>
      <c r="C66" s="27"/>
      <c r="D66" s="25"/>
      <c r="E66" s="31"/>
      <c r="F66" s="29"/>
      <c r="G66" s="36"/>
      <c r="H66" s="31"/>
      <c r="I66" s="31"/>
      <c r="J66" s="28"/>
      <c r="K66" s="28"/>
      <c r="L66" s="28"/>
      <c r="M66" s="28"/>
      <c r="N66" s="28"/>
      <c r="O66" s="28"/>
      <c r="P66" s="28"/>
      <c r="Q66" s="28"/>
      <c r="R66" s="38"/>
      <c r="S66" s="34"/>
      <c r="T66" s="41"/>
      <c r="U66" s="28"/>
      <c r="V66" s="28"/>
      <c r="W66" s="39"/>
    </row>
    <row r="67" spans="1:23" ht="25.5" customHeight="1" x14ac:dyDescent="0.2">
      <c r="A67" s="26"/>
      <c r="B67" s="25"/>
      <c r="C67" s="27"/>
      <c r="D67" s="25"/>
      <c r="E67" s="31"/>
      <c r="F67" s="29"/>
      <c r="G67" s="36"/>
      <c r="H67" s="31"/>
      <c r="I67" s="31"/>
      <c r="J67" s="28"/>
      <c r="K67" s="28"/>
      <c r="L67" s="28"/>
      <c r="M67" s="28"/>
      <c r="N67" s="28"/>
      <c r="O67" s="28"/>
      <c r="P67" s="28"/>
      <c r="Q67" s="28"/>
      <c r="R67" s="38"/>
      <c r="S67" s="34"/>
      <c r="T67" s="41"/>
      <c r="U67" s="28"/>
      <c r="V67" s="28"/>
      <c r="W67" s="39"/>
    </row>
    <row r="68" spans="1:23" ht="25.5" customHeight="1" x14ac:dyDescent="0.25"/>
    <row r="69" spans="1:23" ht="25.5" customHeight="1" x14ac:dyDescent="0.25"/>
    <row r="87" ht="3.75" customHeight="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sheetData>
  <sheetProtection formatCells="0" formatColumns="0" formatRows="0" insertRows="0" sort="0" pivotTables="0"/>
  <phoneticPr fontId="21" type="noConversion"/>
  <conditionalFormatting sqref="A1:A1048576">
    <cfRule type="duplicateValues" dxfId="296" priority="1"/>
  </conditionalFormatting>
  <conditionalFormatting sqref="S4:S7">
    <cfRule type="iconSet" priority="23">
      <iconSet iconSet="3TrafficLights2" showValue="0">
        <cfvo type="percent" val="0"/>
        <cfvo type="num" val="61"/>
        <cfvo type="num" val="85"/>
      </iconSet>
    </cfRule>
  </conditionalFormatting>
  <conditionalFormatting sqref="S8">
    <cfRule type="iconSet" priority="6">
      <iconSet iconSet="3TrafficLights2" showValue="0">
        <cfvo type="percent" val="0"/>
        <cfvo type="num" val="61"/>
        <cfvo type="num" val="85"/>
      </iconSet>
    </cfRule>
  </conditionalFormatting>
  <conditionalFormatting sqref="S9:S12 S14">
    <cfRule type="iconSet" priority="42">
      <iconSet iconSet="3TrafficLights2" showValue="0">
        <cfvo type="percent" val="0"/>
        <cfvo type="num" val="61"/>
        <cfvo type="num" val="85"/>
      </iconSet>
    </cfRule>
  </conditionalFormatting>
  <conditionalFormatting sqref="S15">
    <cfRule type="iconSet" priority="7">
      <iconSet iconSet="3TrafficLights2" showValue="0">
        <cfvo type="percent" val="0"/>
        <cfvo type="num" val="61"/>
        <cfvo type="num" val="85"/>
      </iconSet>
    </cfRule>
  </conditionalFormatting>
  <conditionalFormatting sqref="S16:S17">
    <cfRule type="iconSet" priority="19">
      <iconSet iconSet="3TrafficLights2" showValue="0">
        <cfvo type="percent" val="0"/>
        <cfvo type="num" val="61"/>
        <cfvo type="num" val="85"/>
      </iconSet>
    </cfRule>
  </conditionalFormatting>
  <conditionalFormatting sqref="S18:S21">
    <cfRule type="iconSet" priority="18">
      <iconSet iconSet="3TrafficLights2" showValue="0">
        <cfvo type="percent" val="0"/>
        <cfvo type="num" val="61"/>
        <cfvo type="num" val="85"/>
      </iconSet>
    </cfRule>
  </conditionalFormatting>
  <conditionalFormatting sqref="S22:S23">
    <cfRule type="iconSet" priority="16">
      <iconSet iconSet="3TrafficLights2" showValue="0">
        <cfvo type="percent" val="0"/>
        <cfvo type="num" val="61"/>
        <cfvo type="num" val="85"/>
      </iconSet>
    </cfRule>
  </conditionalFormatting>
  <conditionalFormatting sqref="S24">
    <cfRule type="iconSet" priority="15">
      <iconSet iconSet="3TrafficLights2" showValue="0">
        <cfvo type="percent" val="0"/>
        <cfvo type="num" val="61"/>
        <cfvo type="num" val="85"/>
      </iconSet>
    </cfRule>
  </conditionalFormatting>
  <conditionalFormatting sqref="S25">
    <cfRule type="iconSet" priority="13">
      <iconSet iconSet="3TrafficLights2" showValue="0">
        <cfvo type="percent" val="0"/>
        <cfvo type="num" val="61"/>
        <cfvo type="num" val="85"/>
      </iconSet>
    </cfRule>
  </conditionalFormatting>
  <conditionalFormatting sqref="S29:S30">
    <cfRule type="iconSet" priority="46">
      <iconSet iconSet="3TrafficLights2" showValue="0">
        <cfvo type="percent" val="0"/>
        <cfvo type="num" val="61"/>
        <cfvo type="num" val="85"/>
      </iconSet>
    </cfRule>
  </conditionalFormatting>
  <conditionalFormatting sqref="S31:S33">
    <cfRule type="iconSet" priority="9">
      <iconSet iconSet="3TrafficLights2" showValue="0">
        <cfvo type="percent" val="0"/>
        <cfvo type="num" val="61"/>
        <cfvo type="num" val="85"/>
      </iconSet>
    </cfRule>
  </conditionalFormatting>
  <conditionalFormatting sqref="S34:S36">
    <cfRule type="iconSet" priority="8">
      <iconSet iconSet="3TrafficLights2" showValue="0">
        <cfvo type="percent" val="0"/>
        <cfvo type="num" val="61"/>
        <cfvo type="num" val="85"/>
      </iconSet>
    </cfRule>
  </conditionalFormatting>
  <conditionalFormatting sqref="S37">
    <cfRule type="iconSet" priority="38">
      <iconSet iconSet="3TrafficLights2" showValue="0">
        <cfvo type="percent" val="0"/>
        <cfvo type="num" val="61"/>
        <cfvo type="num" val="85"/>
      </iconSet>
    </cfRule>
  </conditionalFormatting>
  <conditionalFormatting sqref="S38">
    <cfRule type="iconSet" priority="37">
      <iconSet iconSet="3TrafficLights2" showValue="0">
        <cfvo type="percent" val="0"/>
        <cfvo type="num" val="61"/>
        <cfvo type="num" val="85"/>
      </iconSet>
    </cfRule>
  </conditionalFormatting>
  <conditionalFormatting sqref="S39">
    <cfRule type="iconSet" priority="26">
      <iconSet iconSet="3TrafficLights2" showValue="0">
        <cfvo type="percent" val="0"/>
        <cfvo type="num" val="61"/>
        <cfvo type="num" val="85"/>
      </iconSet>
    </cfRule>
  </conditionalFormatting>
  <conditionalFormatting sqref="S40">
    <cfRule type="iconSet" priority="36">
      <iconSet iconSet="3TrafficLights2" showValue="0">
        <cfvo type="percent" val="0"/>
        <cfvo type="num" val="61"/>
        <cfvo type="num" val="85"/>
      </iconSet>
    </cfRule>
  </conditionalFormatting>
  <conditionalFormatting sqref="S41">
    <cfRule type="iconSet" priority="35">
      <iconSet iconSet="3TrafficLights2" showValue="0">
        <cfvo type="percent" val="0"/>
        <cfvo type="num" val="61"/>
        <cfvo type="num" val="85"/>
      </iconSet>
    </cfRule>
  </conditionalFormatting>
  <conditionalFormatting sqref="S42">
    <cfRule type="iconSet" priority="34">
      <iconSet iconSet="3TrafficLights2" showValue="0">
        <cfvo type="percent" val="0"/>
        <cfvo type="num" val="61"/>
        <cfvo type="num" val="85"/>
      </iconSet>
    </cfRule>
  </conditionalFormatting>
  <conditionalFormatting sqref="S43">
    <cfRule type="iconSet" priority="33">
      <iconSet iconSet="3TrafficLights2" showValue="0">
        <cfvo type="percent" val="0"/>
        <cfvo type="num" val="61"/>
        <cfvo type="num" val="85"/>
      </iconSet>
    </cfRule>
  </conditionalFormatting>
  <conditionalFormatting sqref="S44">
    <cfRule type="iconSet" priority="32">
      <iconSet iconSet="3TrafficLights2" showValue="0">
        <cfvo type="percent" val="0"/>
        <cfvo type="num" val="61"/>
        <cfvo type="num" val="85"/>
      </iconSet>
    </cfRule>
  </conditionalFormatting>
  <conditionalFormatting sqref="S45">
    <cfRule type="iconSet" priority="31">
      <iconSet iconSet="3TrafficLights2" showValue="0">
        <cfvo type="percent" val="0"/>
        <cfvo type="num" val="61"/>
        <cfvo type="num" val="85"/>
      </iconSet>
    </cfRule>
  </conditionalFormatting>
  <conditionalFormatting sqref="S46">
    <cfRule type="iconSet" priority="30">
      <iconSet iconSet="3TrafficLights2" showValue="0">
        <cfvo type="percent" val="0"/>
        <cfvo type="num" val="61"/>
        <cfvo type="num" val="85"/>
      </iconSet>
    </cfRule>
  </conditionalFormatting>
  <conditionalFormatting sqref="S47">
    <cfRule type="iconSet" priority="29">
      <iconSet iconSet="3TrafficLights2" showValue="0">
        <cfvo type="percent" val="0"/>
        <cfvo type="num" val="61"/>
        <cfvo type="num" val="85"/>
      </iconSet>
    </cfRule>
  </conditionalFormatting>
  <conditionalFormatting sqref="S48:S67">
    <cfRule type="iconSet" priority="25">
      <iconSet iconSet="3TrafficLights2" showValue="0">
        <cfvo type="percent" val="0"/>
        <cfvo type="num" val="61"/>
        <cfvo type="num" val="85"/>
      </iconSet>
    </cfRule>
  </conditionalFormatting>
  <conditionalFormatting sqref="S49">
    <cfRule type="iconSet" priority="28">
      <iconSet iconSet="3TrafficLights2" showValue="0">
        <cfvo type="percent" val="0"/>
        <cfvo type="num" val="61"/>
        <cfvo type="num" val="85"/>
      </iconSet>
    </cfRule>
  </conditionalFormatting>
  <dataValidations count="1">
    <dataValidation type="list" allowBlank="1" showInputMessage="1" showErrorMessage="1" sqref="I4:I67" xr:uid="{00000000-0002-0000-0000-000000000000}">
      <formula1>"Eficiencia, Eficacia,Efectividad,Calidad, Producto,Resultados finales,Impacto"</formula1>
    </dataValidation>
  </dataValidations>
  <hyperlinks>
    <hyperlink ref="T11" r:id="rId1" xr:uid="{FDF04CA6-F801-43B6-97F0-32382A90C9B5}"/>
  </hyperlinks>
  <printOptions horizontalCentered="1"/>
  <pageMargins left="0.23622047244094491" right="0.43307086614173229" top="0.72023809523809523" bottom="0.55118110236220474" header="0.31496062992125984" footer="0.31496062992125984"/>
  <pageSetup paperSize="14" scale="22" fitToWidth="2" fitToHeight="4" pageOrder="overThenDown" orientation="landscape" r:id="rId2"/>
  <headerFooter alignWithMargins="0">
    <oddHeader>&amp;L&amp;G&amp;C&amp;"Arial,Negrita"&amp;28MATRIZ DE DESPLIEGUE INDICADORES DE GESTION AGN&amp;R&amp;"Arial,Negrita"&amp;18DIE-FO-18</oddHeader>
    <oddFooter>&amp;C&amp;"Arial,Normal"&amp;16Proceso: Planeación Estratégica PLE Versión del formato 01, Página: &amp;P de &amp;N, formato vigente desde: 02-03-2022
&amp;"Arial,Cursiva"Este documento es fiel copia del original, su impresión se considera copia no controlada</oddFooter>
  </headerFooter>
  <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40"/>
  <sheetViews>
    <sheetView showGridLines="0" showRowColHeaders="0" zoomScaleNormal="100" zoomScaleSheetLayoutView="100" zoomScalePageLayoutView="98" workbookViewId="0"/>
  </sheetViews>
  <sheetFormatPr baseColWidth="10" defaultColWidth="11.42578125" defaultRowHeight="14.25" x14ac:dyDescent="0.2"/>
  <cols>
    <col min="1" max="1" width="6.28515625" style="1" customWidth="1"/>
    <col min="2" max="2" width="15.140625" style="1" customWidth="1"/>
    <col min="3" max="3" width="9.140625" style="1" customWidth="1"/>
    <col min="4" max="4" width="1.28515625" style="1" customWidth="1"/>
    <col min="5" max="5" width="2" style="1" hidden="1" customWidth="1"/>
    <col min="6" max="6" width="49.140625" style="1" customWidth="1"/>
    <col min="7" max="7" width="49" style="1" customWidth="1"/>
    <col min="8" max="8" width="25.28515625" style="10" customWidth="1"/>
    <col min="9" max="16384" width="11.42578125" style="1"/>
  </cols>
  <sheetData>
    <row r="2" spans="2:8" ht="36.75" customHeight="1" x14ac:dyDescent="0.2"/>
    <row r="3" spans="2:8" ht="30.75" customHeight="1" x14ac:dyDescent="0.2">
      <c r="B3" s="74" t="s">
        <v>238</v>
      </c>
      <c r="C3" s="74"/>
      <c r="D3" s="74"/>
      <c r="E3" s="74"/>
      <c r="F3" s="74"/>
      <c r="G3" s="74"/>
      <c r="H3" s="23"/>
    </row>
    <row r="4" spans="2:8" ht="30.75" customHeight="1" x14ac:dyDescent="0.2">
      <c r="B4" s="73" t="s">
        <v>239</v>
      </c>
      <c r="C4" s="73"/>
      <c r="D4" s="73"/>
      <c r="E4" s="73"/>
      <c r="F4" s="73"/>
      <c r="G4" s="73"/>
      <c r="H4" s="23"/>
    </row>
    <row r="5" spans="2:8" x14ac:dyDescent="0.2">
      <c r="B5" s="12"/>
      <c r="C5" s="12"/>
      <c r="D5" s="12"/>
      <c r="E5" s="12"/>
      <c r="F5" s="12"/>
      <c r="G5" s="12"/>
      <c r="H5" s="23"/>
    </row>
    <row r="6" spans="2:8" ht="20.100000000000001" customHeight="1" x14ac:dyDescent="0.2">
      <c r="B6" s="72" t="s">
        <v>0</v>
      </c>
      <c r="C6" s="72"/>
      <c r="D6" s="72"/>
      <c r="E6" s="72"/>
      <c r="F6" s="75" t="s">
        <v>240</v>
      </c>
      <c r="G6" s="75"/>
      <c r="H6" s="23"/>
    </row>
    <row r="7" spans="2:8" ht="20.100000000000001" customHeight="1" x14ac:dyDescent="0.2">
      <c r="B7" s="72" t="s">
        <v>1</v>
      </c>
      <c r="C7" s="72"/>
      <c r="D7" s="72"/>
      <c r="E7" s="72"/>
      <c r="F7" s="56" t="s">
        <v>241</v>
      </c>
      <c r="G7" s="56"/>
      <c r="H7" s="23"/>
    </row>
    <row r="8" spans="2:8" ht="20.100000000000001" customHeight="1" x14ac:dyDescent="0.2">
      <c r="B8" s="72" t="s">
        <v>2</v>
      </c>
      <c r="C8" s="72"/>
      <c r="D8" s="72"/>
      <c r="E8" s="72"/>
      <c r="F8" s="56" t="s">
        <v>242</v>
      </c>
      <c r="G8" s="56"/>
      <c r="H8" s="23"/>
    </row>
    <row r="9" spans="2:8" ht="20.100000000000001" customHeight="1" x14ac:dyDescent="0.2">
      <c r="B9" s="72" t="s">
        <v>3</v>
      </c>
      <c r="C9" s="72"/>
      <c r="D9" s="72"/>
      <c r="E9" s="72"/>
      <c r="F9" s="56" t="s">
        <v>243</v>
      </c>
      <c r="G9" s="56"/>
      <c r="H9" s="23"/>
    </row>
    <row r="10" spans="2:8" ht="20.100000000000001" customHeight="1" x14ac:dyDescent="0.2">
      <c r="B10" s="72" t="s">
        <v>4</v>
      </c>
      <c r="C10" s="72"/>
      <c r="D10" s="72"/>
      <c r="E10" s="72"/>
      <c r="F10" s="56" t="s">
        <v>244</v>
      </c>
      <c r="G10" s="56"/>
      <c r="H10" s="23"/>
    </row>
    <row r="11" spans="2:8" ht="20.100000000000001" customHeight="1" x14ac:dyDescent="0.2">
      <c r="B11" s="72" t="s">
        <v>245</v>
      </c>
      <c r="C11" s="72"/>
      <c r="D11" s="72"/>
      <c r="E11" s="72"/>
      <c r="F11" s="57" t="s">
        <v>246</v>
      </c>
      <c r="G11" s="57"/>
      <c r="H11" s="23"/>
    </row>
    <row r="12" spans="2:8" ht="24.95" customHeight="1" x14ac:dyDescent="0.2">
      <c r="B12" s="72" t="s">
        <v>247</v>
      </c>
      <c r="C12" s="72"/>
      <c r="D12" s="72"/>
      <c r="E12" s="72"/>
      <c r="F12" s="57" t="s">
        <v>246</v>
      </c>
      <c r="G12" s="57"/>
      <c r="H12" s="23"/>
    </row>
    <row r="13" spans="2:8" ht="20.100000000000001" customHeight="1" x14ac:dyDescent="0.2">
      <c r="B13" s="72" t="s">
        <v>7</v>
      </c>
      <c r="C13" s="72"/>
      <c r="D13" s="72"/>
      <c r="E13" s="72"/>
      <c r="F13" s="56" t="s">
        <v>248</v>
      </c>
      <c r="G13" s="56"/>
      <c r="H13" s="23"/>
    </row>
    <row r="14" spans="2:8" ht="24.95" customHeight="1" x14ac:dyDescent="0.2">
      <c r="B14" s="72" t="s">
        <v>8</v>
      </c>
      <c r="C14" s="72"/>
      <c r="D14" s="72"/>
      <c r="E14" s="72"/>
      <c r="F14" s="56" t="s">
        <v>249</v>
      </c>
      <c r="G14" s="56"/>
      <c r="H14" s="23"/>
    </row>
    <row r="15" spans="2:8" ht="20.100000000000001" customHeight="1" x14ac:dyDescent="0.2">
      <c r="B15" s="72" t="s">
        <v>9</v>
      </c>
      <c r="C15" s="72"/>
      <c r="D15" s="72"/>
      <c r="E15" s="72"/>
      <c r="F15" s="56" t="s">
        <v>246</v>
      </c>
      <c r="G15" s="56"/>
      <c r="H15" s="23"/>
    </row>
    <row r="16" spans="2:8" ht="20.100000000000001" customHeight="1" x14ac:dyDescent="0.2">
      <c r="B16" s="72" t="s">
        <v>10</v>
      </c>
      <c r="C16" s="72"/>
      <c r="D16" s="72"/>
      <c r="E16" s="72"/>
      <c r="F16" s="56"/>
      <c r="G16" s="56"/>
      <c r="H16" s="23"/>
    </row>
    <row r="17" spans="2:8" ht="20.100000000000001" customHeight="1" x14ac:dyDescent="0.2">
      <c r="B17" s="72" t="s">
        <v>11</v>
      </c>
      <c r="C17" s="72"/>
      <c r="D17" s="72"/>
      <c r="E17" s="72"/>
      <c r="F17" s="56"/>
      <c r="G17" s="56"/>
      <c r="H17" s="23"/>
    </row>
    <row r="18" spans="2:8" ht="20.100000000000001" customHeight="1" x14ac:dyDescent="0.2">
      <c r="B18" s="72" t="s">
        <v>15</v>
      </c>
      <c r="C18" s="72"/>
      <c r="D18" s="72"/>
      <c r="E18" s="72"/>
      <c r="F18" s="56"/>
      <c r="G18" s="56"/>
      <c r="H18" s="23"/>
    </row>
    <row r="19" spans="2:8" ht="20.100000000000001" customHeight="1" x14ac:dyDescent="0.2">
      <c r="B19" s="72" t="s">
        <v>250</v>
      </c>
      <c r="C19" s="72"/>
      <c r="D19" s="72"/>
      <c r="E19" s="72"/>
      <c r="F19" s="56"/>
      <c r="G19" s="56"/>
      <c r="H19" s="23"/>
    </row>
    <row r="20" spans="2:8" ht="20.100000000000001" customHeight="1" x14ac:dyDescent="0.2">
      <c r="B20" s="72" t="s">
        <v>17</v>
      </c>
      <c r="C20" s="72"/>
      <c r="D20" s="72"/>
      <c r="E20" s="72"/>
      <c r="F20" s="56"/>
      <c r="G20" s="56"/>
      <c r="H20" s="23"/>
    </row>
    <row r="21" spans="2:8" ht="20.100000000000001" customHeight="1" x14ac:dyDescent="0.2">
      <c r="B21" s="72" t="s">
        <v>18</v>
      </c>
      <c r="C21" s="72"/>
      <c r="D21" s="72"/>
      <c r="E21" s="72"/>
      <c r="F21" s="56" t="s">
        <v>251</v>
      </c>
      <c r="G21" s="56"/>
      <c r="H21" s="23"/>
    </row>
    <row r="22" spans="2:8" ht="20.100000000000001" customHeight="1" x14ac:dyDescent="0.2">
      <c r="B22" s="72" t="s">
        <v>19</v>
      </c>
      <c r="C22" s="72"/>
      <c r="D22" s="72"/>
      <c r="E22" s="72"/>
      <c r="F22" s="56" t="s">
        <v>252</v>
      </c>
      <c r="G22" s="56"/>
      <c r="H22" s="23"/>
    </row>
    <row r="23" spans="2:8" ht="20.100000000000001" customHeight="1" x14ac:dyDescent="0.2">
      <c r="B23" s="72" t="s">
        <v>20</v>
      </c>
      <c r="C23" s="72"/>
      <c r="D23" s="72"/>
      <c r="E23" s="72"/>
      <c r="F23" s="56"/>
      <c r="G23" s="56"/>
      <c r="H23" s="23"/>
    </row>
    <row r="24" spans="2:8" ht="20.100000000000001" customHeight="1" x14ac:dyDescent="0.2">
      <c r="B24" s="72" t="s">
        <v>21</v>
      </c>
      <c r="C24" s="72"/>
      <c r="D24" s="72"/>
      <c r="E24" s="72"/>
      <c r="F24" s="56"/>
      <c r="G24" s="56"/>
      <c r="H24" s="23"/>
    </row>
    <row r="25" spans="2:8" ht="20.100000000000001" customHeight="1" x14ac:dyDescent="0.2">
      <c r="B25" s="72" t="s">
        <v>22</v>
      </c>
      <c r="C25" s="72"/>
      <c r="D25" s="72"/>
      <c r="E25" s="72"/>
      <c r="F25" s="56"/>
      <c r="G25" s="56"/>
      <c r="H25" s="23"/>
    </row>
    <row r="26" spans="2:8" x14ac:dyDescent="0.2">
      <c r="B26" s="13"/>
      <c r="C26" s="13"/>
      <c r="D26" s="13"/>
      <c r="E26" s="13"/>
      <c r="F26" s="13"/>
      <c r="G26" s="13"/>
      <c r="H26" s="23"/>
    </row>
    <row r="27" spans="2:8" x14ac:dyDescent="0.2">
      <c r="B27" s="14" t="s">
        <v>253</v>
      </c>
      <c r="C27" s="14"/>
      <c r="D27" s="14"/>
      <c r="E27" s="15"/>
      <c r="F27" s="15"/>
      <c r="G27" s="13"/>
      <c r="H27" s="23"/>
    </row>
    <row r="28" spans="2:8" x14ac:dyDescent="0.2">
      <c r="B28" s="15"/>
      <c r="C28" s="15"/>
      <c r="D28" s="15"/>
      <c r="E28" s="15"/>
      <c r="F28" s="15"/>
      <c r="G28" s="13"/>
      <c r="H28" s="23"/>
    </row>
    <row r="29" spans="2:8" s="11" customFormat="1" ht="27.75" customHeight="1" x14ac:dyDescent="0.2">
      <c r="B29" s="58" t="s">
        <v>254</v>
      </c>
      <c r="C29" s="59"/>
      <c r="D29" s="59"/>
      <c r="E29" s="59"/>
      <c r="F29" s="60"/>
      <c r="G29" s="13"/>
      <c r="H29" s="23"/>
    </row>
    <row r="30" spans="2:8" ht="27.75" customHeight="1" x14ac:dyDescent="0.2">
      <c r="B30" s="16" t="s">
        <v>255</v>
      </c>
      <c r="C30" s="69" t="s">
        <v>256</v>
      </c>
      <c r="D30" s="70"/>
      <c r="E30" s="71"/>
      <c r="F30" s="16" t="s">
        <v>257</v>
      </c>
      <c r="G30" s="17"/>
      <c r="H30" s="23"/>
    </row>
    <row r="31" spans="2:8" ht="48" x14ac:dyDescent="0.2">
      <c r="B31" s="18" t="s">
        <v>258</v>
      </c>
      <c r="C31" s="63" t="s">
        <v>259</v>
      </c>
      <c r="D31" s="64"/>
      <c r="E31" s="65"/>
      <c r="F31" s="19" t="s">
        <v>260</v>
      </c>
      <c r="G31" s="13"/>
      <c r="H31" s="23"/>
    </row>
    <row r="32" spans="2:8" ht="51.75" customHeight="1" x14ac:dyDescent="0.2">
      <c r="B32" s="20">
        <v>90</v>
      </c>
      <c r="C32" s="66">
        <v>61</v>
      </c>
      <c r="D32" s="67"/>
      <c r="E32" s="68"/>
      <c r="F32" s="20">
        <v>60</v>
      </c>
      <c r="G32" s="13"/>
      <c r="H32" s="23"/>
    </row>
    <row r="33" spans="2:8" ht="34.5" customHeight="1" x14ac:dyDescent="0.2">
      <c r="B33" s="21"/>
      <c r="C33" s="21"/>
      <c r="D33" s="21"/>
      <c r="E33" s="22"/>
      <c r="F33" s="22"/>
      <c r="G33" s="13"/>
      <c r="H33" s="23"/>
    </row>
    <row r="34" spans="2:8" ht="31.5" customHeight="1" x14ac:dyDescent="0.2">
      <c r="B34" s="61" t="s">
        <v>261</v>
      </c>
      <c r="C34" s="61"/>
      <c r="D34" s="61"/>
      <c r="E34" s="61"/>
      <c r="F34" s="61"/>
      <c r="G34" s="13"/>
      <c r="H34" s="23"/>
    </row>
    <row r="35" spans="2:8" ht="11.25" customHeight="1" x14ac:dyDescent="0.2">
      <c r="B35" s="62" t="s">
        <v>262</v>
      </c>
      <c r="C35" s="62"/>
      <c r="D35" s="62"/>
      <c r="E35" s="62"/>
      <c r="F35" s="62"/>
      <c r="G35" s="13"/>
      <c r="H35" s="23"/>
    </row>
    <row r="36" spans="2:8" ht="11.25" customHeight="1" x14ac:dyDescent="0.2">
      <c r="B36" s="62"/>
      <c r="C36" s="62"/>
      <c r="D36" s="62"/>
      <c r="E36" s="62"/>
      <c r="F36" s="62"/>
      <c r="G36" s="13"/>
      <c r="H36" s="23"/>
    </row>
    <row r="37" spans="2:8" ht="11.25" customHeight="1" x14ac:dyDescent="0.2">
      <c r="B37" s="62"/>
      <c r="C37" s="62"/>
      <c r="D37" s="62"/>
      <c r="E37" s="62"/>
      <c r="F37" s="62"/>
      <c r="G37" s="13"/>
      <c r="H37" s="23"/>
    </row>
    <row r="38" spans="2:8" ht="11.25" customHeight="1" x14ac:dyDescent="0.2">
      <c r="B38" s="62"/>
      <c r="C38" s="62"/>
      <c r="D38" s="62"/>
      <c r="E38" s="62"/>
      <c r="F38" s="62"/>
      <c r="G38" s="13"/>
      <c r="H38" s="23"/>
    </row>
    <row r="39" spans="2:8" ht="15.75" customHeight="1" x14ac:dyDescent="0.2">
      <c r="H39" s="23"/>
    </row>
    <row r="40" spans="2:8" x14ac:dyDescent="0.2">
      <c r="B40" s="10"/>
      <c r="C40" s="10"/>
      <c r="D40" s="10"/>
      <c r="E40" s="10"/>
      <c r="F40" s="2"/>
      <c r="G40" s="2"/>
      <c r="H40" s="23"/>
    </row>
  </sheetData>
  <sheetProtection algorithmName="SHA-512" hashValue="IKfv7D8bHjflwBUorpkBA8YGp6ERaLgCX43hjHnYAQum+iUnUIKEYB+t36aZ5T/i3Yu9Zc41fHhWezFul7oq+w==" saltValue="39LJvY8c8fXvn6Kb9kEmGA==" spinCount="100000" sheet="1" formatCells="0" formatColumns="0" formatRows="0" insertColumns="0" insertRows="0" insertHyperlinks="0" deleteColumns="0" deleteRows="0" sort="0" autoFilter="0" pivotTables="0"/>
  <mergeCells count="40">
    <mergeCell ref="B14:E14"/>
    <mergeCell ref="B12:E12"/>
    <mergeCell ref="F13:G13"/>
    <mergeCell ref="F14:G14"/>
    <mergeCell ref="F6:G6"/>
    <mergeCell ref="B4:G4"/>
    <mergeCell ref="B3:G3"/>
    <mergeCell ref="F7:G7"/>
    <mergeCell ref="B13:E13"/>
    <mergeCell ref="B6:E6"/>
    <mergeCell ref="B10:E10"/>
    <mergeCell ref="B11:E11"/>
    <mergeCell ref="B7:E7"/>
    <mergeCell ref="B8:E8"/>
    <mergeCell ref="B9:E9"/>
    <mergeCell ref="B22:E22"/>
    <mergeCell ref="B23:E23"/>
    <mergeCell ref="B24:E24"/>
    <mergeCell ref="B25:E25"/>
    <mergeCell ref="B15:E15"/>
    <mergeCell ref="B16:E16"/>
    <mergeCell ref="B18:E18"/>
    <mergeCell ref="B20:E20"/>
    <mergeCell ref="B21:E21"/>
    <mergeCell ref="B19:E19"/>
    <mergeCell ref="B17:E17"/>
    <mergeCell ref="B29:F29"/>
    <mergeCell ref="B34:F34"/>
    <mergeCell ref="B35:F38"/>
    <mergeCell ref="C31:E31"/>
    <mergeCell ref="C32:E32"/>
    <mergeCell ref="C30:E30"/>
    <mergeCell ref="F22:G25"/>
    <mergeCell ref="F9:G9"/>
    <mergeCell ref="F8:G8"/>
    <mergeCell ref="F10:G10"/>
    <mergeCell ref="F11:G11"/>
    <mergeCell ref="F12:G12"/>
    <mergeCell ref="F15:G20"/>
    <mergeCell ref="F21:G21"/>
  </mergeCells>
  <conditionalFormatting sqref="B33:D33 B32">
    <cfRule type="iconSet" priority="3">
      <iconSet iconSet="3TrafficLights2" showValue="0">
        <cfvo type="percent" val="0"/>
        <cfvo type="num" val="61"/>
        <cfvo type="num" val="85"/>
      </iconSet>
    </cfRule>
  </conditionalFormatting>
  <conditionalFormatting sqref="E33 C32:D32">
    <cfRule type="iconSet" priority="2">
      <iconSet iconSet="3TrafficLights2" showValue="0">
        <cfvo type="percent" val="0"/>
        <cfvo type="num" val="61"/>
        <cfvo type="num" val="85"/>
      </iconSet>
    </cfRule>
  </conditionalFormatting>
  <conditionalFormatting sqref="F32:F33">
    <cfRule type="iconSet" priority="1">
      <iconSet iconSet="3TrafficLights2" showValue="0">
        <cfvo type="percent" val="0"/>
        <cfvo type="num" val="61"/>
        <cfvo type="num" val="85"/>
      </iconSet>
    </cfRule>
  </conditionalFormatting>
  <pageMargins left="0.70866141732283472" right="0.70866141732283472" top="0.82677165354330717" bottom="0.9055118110236221" header="0.31496062992125984" footer="0"/>
  <pageSetup scale="72" orientation="portrait" r:id="rId1"/>
  <headerFooter>
    <oddHeader>&amp;L&amp;G&amp;C&amp;"-,Negrita"MATRIZ DE DESPLIEGUE&amp;R&amp;"-,Negrita"PLE-FO-05</oddHeader>
    <oddFooter>&amp;C&amp;9Favor imprimir a doble clara
Proceso: Planeación Estratégica PLE, Versión  01, Página &amp;P,  vigente desde: 01-03-2023 
Este documento es fiel copia del original, su impresión se considera copia no controlada.</oddFooter>
  </headerFooter>
  <colBreaks count="1" manualBreakCount="1">
    <brk id="7" max="1048575"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2B9C3-9C3C-4FA1-89F0-5C1D97B5C605}">
  <dimension ref="A1"/>
  <sheetViews>
    <sheetView workbookViewId="0">
      <selection activeCell="M21" sqref="M21"/>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86CB-9E8D-43A6-B4A1-B23C97E98A54}">
  <dimension ref="B1:L16"/>
  <sheetViews>
    <sheetView showGridLines="0" workbookViewId="0"/>
  </sheetViews>
  <sheetFormatPr baseColWidth="10" defaultRowHeight="15" x14ac:dyDescent="0.25"/>
  <cols>
    <col min="2" max="2" width="17.5703125" bestFit="1" customWidth="1"/>
    <col min="3" max="3" width="23.5703125" bestFit="1" customWidth="1"/>
    <col min="5" max="5" width="17.5703125" bestFit="1" customWidth="1"/>
    <col min="6" max="6" width="15.7109375" bestFit="1" customWidth="1"/>
    <col min="8" max="8" width="17.5703125" bestFit="1" customWidth="1"/>
    <col min="9" max="9" width="23.5703125" bestFit="1" customWidth="1"/>
    <col min="11" max="11" width="17.5703125" bestFit="1" customWidth="1"/>
    <col min="12" max="12" width="23.5703125" bestFit="1" customWidth="1"/>
  </cols>
  <sheetData>
    <row r="1" spans="2:12" x14ac:dyDescent="0.25">
      <c r="C1">
        <f>+GETPIVOTDATA("ORIENTACIÓN ",$B$3)</f>
        <v>2</v>
      </c>
      <c r="H1" s="44" t="s">
        <v>11</v>
      </c>
      <c r="I1" t="s">
        <v>30</v>
      </c>
      <c r="K1" s="44" t="s">
        <v>11</v>
      </c>
      <c r="L1" t="s">
        <v>57</v>
      </c>
    </row>
    <row r="3" spans="2:12" x14ac:dyDescent="0.25">
      <c r="B3" s="44" t="s">
        <v>300</v>
      </c>
      <c r="C3" t="s">
        <v>302</v>
      </c>
      <c r="E3" s="44" t="s">
        <v>300</v>
      </c>
      <c r="F3" t="s">
        <v>303</v>
      </c>
      <c r="H3" s="44" t="s">
        <v>300</v>
      </c>
      <c r="I3" t="s">
        <v>304</v>
      </c>
      <c r="K3" s="44" t="s">
        <v>300</v>
      </c>
      <c r="L3" t="s">
        <v>304</v>
      </c>
    </row>
    <row r="4" spans="2:12" x14ac:dyDescent="0.25">
      <c r="B4" s="45" t="s">
        <v>30</v>
      </c>
      <c r="C4" s="76">
        <v>2</v>
      </c>
      <c r="E4" s="45" t="s">
        <v>28</v>
      </c>
      <c r="F4" s="76">
        <v>2</v>
      </c>
      <c r="H4" s="45" t="s">
        <v>28</v>
      </c>
      <c r="I4" s="46">
        <v>0.995</v>
      </c>
      <c r="K4" s="45" t="s">
        <v>301</v>
      </c>
      <c r="L4" s="46"/>
    </row>
    <row r="5" spans="2:12" x14ac:dyDescent="0.25">
      <c r="B5" s="45" t="s">
        <v>301</v>
      </c>
      <c r="C5" s="76">
        <v>2</v>
      </c>
      <c r="E5" s="45" t="s">
        <v>301</v>
      </c>
      <c r="F5" s="76">
        <v>2</v>
      </c>
      <c r="H5" s="45" t="s">
        <v>301</v>
      </c>
      <c r="I5" s="46">
        <v>0.995</v>
      </c>
    </row>
    <row r="9" spans="2:12" x14ac:dyDescent="0.25">
      <c r="K9" s="45"/>
      <c r="L9" s="48"/>
    </row>
    <row r="10" spans="2:12" x14ac:dyDescent="0.25">
      <c r="H10" s="45"/>
      <c r="I10" s="48"/>
    </row>
    <row r="12" spans="2:12" x14ac:dyDescent="0.25">
      <c r="B12" t="s">
        <v>30</v>
      </c>
      <c r="C12">
        <f>IFERROR(+GETPIVOTDATA("ORIENTACIÓN ",$B$3,"ORIENTACIÓN ","Ascendente"),"0")</f>
        <v>2</v>
      </c>
      <c r="D12" s="49"/>
      <c r="E12" t="s">
        <v>48</v>
      </c>
      <c r="F12" t="str">
        <f>IFERROR(+GETPIVOTDATA("CLASE",$E$3,"CLASE","Calidad"),"")</f>
        <v/>
      </c>
      <c r="H12" s="45" t="s">
        <v>48</v>
      </c>
      <c r="I12" s="46" t="str">
        <f>IFERROR(+GETPIVOTDATA("RESULTADO",$H$3,"CLASE Asc","Calidad"),"")</f>
        <v/>
      </c>
      <c r="K12" s="45" t="s">
        <v>48</v>
      </c>
      <c r="L12" s="46" t="str">
        <f>IFERROR(+GETPIVOTDATA("RESULTADO",$K$3,"CLASE","Calidad"),"")</f>
        <v/>
      </c>
    </row>
    <row r="13" spans="2:12" x14ac:dyDescent="0.25">
      <c r="B13" t="s">
        <v>57</v>
      </c>
      <c r="C13" t="str">
        <f>IFERROR(+GETPIVOTDATA("ORIENTACIÓN ",$B$3,"ORIENTACIÓN ","Descendente"),"0")</f>
        <v>0</v>
      </c>
      <c r="D13" s="49"/>
      <c r="E13" t="s">
        <v>64</v>
      </c>
      <c r="F13" t="str">
        <f>IFERROR(+GETPIVOTDATA("CLASE",$E$3,"CLASE","Efectividad"),"")</f>
        <v/>
      </c>
      <c r="H13" s="45" t="s">
        <v>64</v>
      </c>
      <c r="I13" s="46" t="str">
        <f>IFERROR(+GETPIVOTDATA("RESULTADO",$H$3,"CLASE Asc","Efectividad"),"")</f>
        <v/>
      </c>
      <c r="K13" s="45" t="s">
        <v>72</v>
      </c>
      <c r="L13" s="46" t="str">
        <f>IFERROR(+GETPIVOTDATA("RESULTADO",$K$3,"CLASE","Eficiencia"),"")</f>
        <v/>
      </c>
    </row>
    <row r="14" spans="2:12" x14ac:dyDescent="0.25">
      <c r="C14">
        <f>SUM(C12:C13)</f>
        <v>2</v>
      </c>
      <c r="E14" t="s">
        <v>28</v>
      </c>
      <c r="F14">
        <f>IFERROR(+GETPIVOTDATA("CLASE",$E$3,"CLASE","Eficacia"),"")</f>
        <v>2</v>
      </c>
      <c r="H14" s="45" t="s">
        <v>28</v>
      </c>
      <c r="I14" s="46">
        <f>IFERROR(+GETPIVOTDATA("RESULTADO",$H$3,"CLASE Asc","Eficacia"),"")</f>
        <v>0.995</v>
      </c>
      <c r="K14" s="45" t="s">
        <v>311</v>
      </c>
      <c r="L14" s="46" t="str">
        <f>IFERROR(AVERAGE(L12:L13),"")</f>
        <v/>
      </c>
    </row>
    <row r="15" spans="2:12" x14ac:dyDescent="0.25">
      <c r="E15" t="s">
        <v>72</v>
      </c>
      <c r="F15" t="str">
        <f>IFERROR(+GETPIVOTDATA("CLASE",$E$3,"CLASE","Eficiencia"),"")</f>
        <v/>
      </c>
      <c r="H15" s="45" t="s">
        <v>72</v>
      </c>
      <c r="I15" s="46" t="str">
        <f>IFERROR(+GETPIVOTDATA("RESULTADO",$H$3,"CLASE Asc","Eficiencia"),"")</f>
        <v/>
      </c>
    </row>
    <row r="16" spans="2:12" x14ac:dyDescent="0.25">
      <c r="H16" s="45" t="s">
        <v>310</v>
      </c>
      <c r="I16" s="46">
        <f>IFERROR(AVERAGE(I12:I15),"")</f>
        <v>0.995</v>
      </c>
    </row>
  </sheetData>
  <pageMargins left="0.7" right="0.7" top="0.75" bottom="0.75" header="0.3" footer="0.3"/>
  <pageSetup orientation="portrait" horizontalDpi="4294967294" verticalDpi="4294967294"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195500B7CB0C4081F376F35FCF90FA" ma:contentTypeVersion="16" ma:contentTypeDescription="Crear nuevo documento." ma:contentTypeScope="" ma:versionID="b48d962d6afaf5b7a68fc6ede771c093">
  <xsd:schema xmlns:xsd="http://www.w3.org/2001/XMLSchema" xmlns:xs="http://www.w3.org/2001/XMLSchema" xmlns:p="http://schemas.microsoft.com/office/2006/metadata/properties" xmlns:ns2="ac6a8062-22a0-4fe8-8185-d4eaa9f5d3b8" xmlns:ns3="144a6012-cb96-4758-9d86-3a50b623edf3" targetNamespace="http://schemas.microsoft.com/office/2006/metadata/properties" ma:root="true" ma:fieldsID="a3409f1637f117796a815c121bbd9096" ns2:_="" ns3:_="">
    <xsd:import namespace="ac6a8062-22a0-4fe8-8185-d4eaa9f5d3b8"/>
    <xsd:import namespace="144a6012-cb96-4758-9d86-3a50b623edf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Fecha" minOccurs="0"/>
                <xsd:element ref="ns2:lcf76f155ced4ddcb4097134ff3c332f" minOccurs="0"/>
                <xsd:element ref="ns3:TaxCatchAll" minOccurs="0"/>
                <xsd:element ref="ns2:MediaServiceObjectDetectorVersion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a8062-22a0-4fe8-8185-d4eaa9f5d3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Fecha" ma:index="18" nillable="true" ma:displayName="Fecha" ma:format="DateOnly" ma:internalName="Fecha">
      <xsd:simpleType>
        <xsd:restriction base="dms:DateTime"/>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5d2144ec-9557-4c10-a176-1f8e1edccf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4a6012-cb96-4758-9d86-3a50b623edf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364ccb33-c33c-44c3-986c-30ab721f67e1}" ma:internalName="TaxCatchAll" ma:showField="CatchAllData" ma:web="144a6012-cb96-4758-9d86-3a50b623ed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c6a8062-22a0-4fe8-8185-d4eaa9f5d3b8">
      <Terms xmlns="http://schemas.microsoft.com/office/infopath/2007/PartnerControls"/>
    </lcf76f155ced4ddcb4097134ff3c332f>
    <Fecha xmlns="ac6a8062-22a0-4fe8-8185-d4eaa9f5d3b8" xsi:nil="true"/>
    <TaxCatchAll xmlns="144a6012-cb96-4758-9d86-3a50b623edf3" xsi:nil="true"/>
  </documentManagement>
</p:properties>
</file>

<file path=customXml/itemProps1.xml><?xml version="1.0" encoding="utf-8"?>
<ds:datastoreItem xmlns:ds="http://schemas.openxmlformats.org/officeDocument/2006/customXml" ds:itemID="{A8EFE7DA-A161-4ACC-92FA-731C1B20C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a8062-22a0-4fe8-8185-d4eaa9f5d3b8"/>
    <ds:schemaRef ds:uri="144a6012-cb96-4758-9d86-3a50b623ed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907067-4FB1-4E3D-AF1C-D8D0A419A276}">
  <ds:schemaRefs>
    <ds:schemaRef ds:uri="http://schemas.microsoft.com/sharepoint/v3/contenttype/forms"/>
  </ds:schemaRefs>
</ds:datastoreItem>
</file>

<file path=customXml/itemProps3.xml><?xml version="1.0" encoding="utf-8"?>
<ds:datastoreItem xmlns:ds="http://schemas.openxmlformats.org/officeDocument/2006/customXml" ds:itemID="{C6697115-A88F-4AE1-BA94-1206A3C514D2}">
  <ds:schemaRefs>
    <ds:schemaRef ds:uri="http://schemas.microsoft.com/office/2006/metadata/properties"/>
    <ds:schemaRef ds:uri="http://schemas.microsoft.com/office/infopath/2007/PartnerControls"/>
    <ds:schemaRef ds:uri="ac6a8062-22a0-4fe8-8185-d4eaa9f5d3b8"/>
    <ds:schemaRef ds:uri="144a6012-cb96-4758-9d86-3a50b623edf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Portada</vt:lpstr>
      <vt:lpstr>Dashboard</vt:lpstr>
      <vt:lpstr>Datos</vt:lpstr>
      <vt:lpstr>Instrucciones</vt:lpstr>
      <vt:lpstr>Hoja7</vt:lpstr>
      <vt:lpstr>Análisis</vt:lpstr>
      <vt:lpstr>Dashboard!Área_de_impresión</vt:lpstr>
      <vt:lpstr>Datos!Área_de_impresión</vt:lpstr>
      <vt:lpstr>Datos!Títulos_a_imprimir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Eduardo Gutierrez</dc:creator>
  <cp:keywords/>
  <dc:description/>
  <cp:lastModifiedBy>Diana Carolina Sanchez Cuervo</cp:lastModifiedBy>
  <cp:revision/>
  <cp:lastPrinted>2024-02-20T19:35:14Z</cp:lastPrinted>
  <dcterms:created xsi:type="dcterms:W3CDTF">2014-10-02T14:27:01Z</dcterms:created>
  <dcterms:modified xsi:type="dcterms:W3CDTF">2024-04-24T20:03:33Z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0x010100C0195500B7CB0C4081F376F35FCF90FA</vt:lpwstr>
  </property>
  <property fmtid="{D5CDD505-2E9C-101B-9397-08002B2CF9AE}" pid="3" name="MediaServiceImageTags">
    <vt:lpwstr/>
  </property>
</Properties>
</file>