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8735" windowHeight="8130"/>
  </bookViews>
  <sheets>
    <sheet name="EJECUCION DE GASTOS MARZO 2014" sheetId="4" r:id="rId1"/>
  </sheets>
  <externalReferences>
    <externalReference r:id="rId2"/>
  </externalReferences>
  <definedNames>
    <definedName name="TIPOS1">'[1]CARTERA CONSOLIDADA'!$AQ$9:$AQ$12</definedName>
  </definedNames>
  <calcPr calcId="145621"/>
</workbook>
</file>

<file path=xl/calcChain.xml><?xml version="1.0" encoding="utf-8"?>
<calcChain xmlns="http://schemas.openxmlformats.org/spreadsheetml/2006/main">
  <c r="K54" i="4" l="1"/>
  <c r="I54" i="4"/>
  <c r="G54" i="4"/>
  <c r="E54" i="4"/>
  <c r="K53" i="4"/>
  <c r="I53" i="4"/>
  <c r="G53" i="4"/>
  <c r="E53" i="4"/>
  <c r="K52" i="4"/>
  <c r="I52" i="4"/>
  <c r="G52" i="4"/>
  <c r="E52" i="4"/>
  <c r="K51" i="4"/>
  <c r="I51" i="4"/>
  <c r="G51" i="4"/>
  <c r="E51" i="4"/>
  <c r="J50" i="4"/>
  <c r="J40" i="4" s="1"/>
  <c r="H50" i="4"/>
  <c r="F50" i="4"/>
  <c r="D50" i="4"/>
  <c r="C50" i="4"/>
  <c r="I50" i="4" s="1"/>
  <c r="K49" i="4"/>
  <c r="I49" i="4"/>
  <c r="G49" i="4"/>
  <c r="E49" i="4"/>
  <c r="K48" i="4"/>
  <c r="I48" i="4"/>
  <c r="G48" i="4"/>
  <c r="E48" i="4"/>
  <c r="K47" i="4"/>
  <c r="I47" i="4"/>
  <c r="G47" i="4"/>
  <c r="E47" i="4"/>
  <c r="K46" i="4"/>
  <c r="I46" i="4"/>
  <c r="G46" i="4"/>
  <c r="E46" i="4"/>
  <c r="K45" i="4"/>
  <c r="I45" i="4"/>
  <c r="G45" i="4"/>
  <c r="E45" i="4"/>
  <c r="K44" i="4"/>
  <c r="I44" i="4"/>
  <c r="G44" i="4"/>
  <c r="E44" i="4"/>
  <c r="K43" i="4"/>
  <c r="I43" i="4"/>
  <c r="G43" i="4"/>
  <c r="E43" i="4"/>
  <c r="K42" i="4"/>
  <c r="I42" i="4"/>
  <c r="G42" i="4"/>
  <c r="E42" i="4"/>
  <c r="K41" i="4"/>
  <c r="I41" i="4"/>
  <c r="G41" i="4"/>
  <c r="E41" i="4"/>
  <c r="H40" i="4"/>
  <c r="F40" i="4"/>
  <c r="D40" i="4"/>
  <c r="J39" i="4"/>
  <c r="H39" i="4"/>
  <c r="F39" i="4"/>
  <c r="D39" i="4"/>
  <c r="C39" i="4"/>
  <c r="K39" i="4" s="1"/>
  <c r="K38" i="4"/>
  <c r="I38" i="4"/>
  <c r="G38" i="4"/>
  <c r="E38" i="4"/>
  <c r="K37" i="4"/>
  <c r="I37" i="4"/>
  <c r="G37" i="4"/>
  <c r="E37" i="4"/>
  <c r="K36" i="4"/>
  <c r="I36" i="4"/>
  <c r="G36" i="4"/>
  <c r="E36" i="4"/>
  <c r="K35" i="4"/>
  <c r="I35" i="4"/>
  <c r="G35" i="4"/>
  <c r="E35" i="4"/>
  <c r="K34" i="4"/>
  <c r="I34" i="4"/>
  <c r="G34" i="4"/>
  <c r="E34" i="4"/>
  <c r="J33" i="4"/>
  <c r="H33" i="4"/>
  <c r="F33" i="4"/>
  <c r="D33" i="4"/>
  <c r="C33" i="4"/>
  <c r="J32" i="4"/>
  <c r="H32" i="4"/>
  <c r="F32" i="4"/>
  <c r="D32" i="4"/>
  <c r="C32" i="4"/>
  <c r="K31" i="4"/>
  <c r="I31" i="4"/>
  <c r="G31" i="4"/>
  <c r="E31" i="4"/>
  <c r="K30" i="4"/>
  <c r="I30" i="4"/>
  <c r="G30" i="4"/>
  <c r="E30" i="4"/>
  <c r="K29" i="4"/>
  <c r="I29" i="4"/>
  <c r="G29" i="4"/>
  <c r="E29" i="4"/>
  <c r="J28" i="4"/>
  <c r="H28" i="4"/>
  <c r="F28" i="4"/>
  <c r="D28" i="4"/>
  <c r="C28" i="4"/>
  <c r="J27" i="4"/>
  <c r="H27" i="4"/>
  <c r="F27" i="4"/>
  <c r="D27" i="4"/>
  <c r="C27" i="4"/>
  <c r="K26" i="4"/>
  <c r="I26" i="4"/>
  <c r="G26" i="4"/>
  <c r="E26" i="4"/>
  <c r="K25" i="4"/>
  <c r="I25" i="4"/>
  <c r="G25" i="4"/>
  <c r="E25" i="4"/>
  <c r="K24" i="4"/>
  <c r="I24" i="4"/>
  <c r="G24" i="4"/>
  <c r="E24" i="4"/>
  <c r="K23" i="4"/>
  <c r="I23" i="4"/>
  <c r="G23" i="4"/>
  <c r="E23" i="4"/>
  <c r="K22" i="4"/>
  <c r="I22" i="4"/>
  <c r="G22" i="4"/>
  <c r="E22" i="4"/>
  <c r="K21" i="4"/>
  <c r="I21" i="4"/>
  <c r="G21" i="4"/>
  <c r="E21" i="4"/>
  <c r="K20" i="4"/>
  <c r="I20" i="4"/>
  <c r="G20" i="4"/>
  <c r="E20" i="4"/>
  <c r="K19" i="4"/>
  <c r="I19" i="4"/>
  <c r="G19" i="4"/>
  <c r="E19" i="4"/>
  <c r="K18" i="4"/>
  <c r="I18" i="4"/>
  <c r="G18" i="4"/>
  <c r="E18" i="4"/>
  <c r="J17" i="4"/>
  <c r="J15" i="4" s="1"/>
  <c r="H17" i="4"/>
  <c r="H15" i="4" s="1"/>
  <c r="H13" i="4" s="1"/>
  <c r="F17" i="4"/>
  <c r="D17" i="4"/>
  <c r="C17" i="4"/>
  <c r="C15" i="4" s="1"/>
  <c r="J16" i="4"/>
  <c r="J14" i="4" s="1"/>
  <c r="J12" i="4" s="1"/>
  <c r="H16" i="4"/>
  <c r="F16" i="4"/>
  <c r="D16" i="4"/>
  <c r="D14" i="4" s="1"/>
  <c r="D12" i="4" s="1"/>
  <c r="C16" i="4"/>
  <c r="C14" i="4" s="1"/>
  <c r="C12" i="4" s="1"/>
  <c r="F15" i="4"/>
  <c r="F13" i="4" s="1"/>
  <c r="D15" i="4"/>
  <c r="D13" i="4" s="1"/>
  <c r="H14" i="4"/>
  <c r="H12" i="4" s="1"/>
  <c r="F14" i="4"/>
  <c r="F12" i="4" s="1"/>
  <c r="F11" i="4" l="1"/>
  <c r="H11" i="4"/>
  <c r="D11" i="4"/>
  <c r="J13" i="4"/>
  <c r="E27" i="4"/>
  <c r="C40" i="4"/>
  <c r="E40" i="4" s="1"/>
  <c r="E15" i="4"/>
  <c r="G12" i="4"/>
  <c r="K12" i="4"/>
  <c r="G14" i="4"/>
  <c r="K14" i="4"/>
  <c r="I15" i="4"/>
  <c r="G16" i="4"/>
  <c r="K16" i="4"/>
  <c r="E17" i="4"/>
  <c r="I17" i="4"/>
  <c r="G27" i="4"/>
  <c r="K27" i="4"/>
  <c r="E28" i="4"/>
  <c r="I28" i="4"/>
  <c r="G32" i="4"/>
  <c r="K32" i="4"/>
  <c r="E33" i="4"/>
  <c r="I33" i="4"/>
  <c r="I40" i="4"/>
  <c r="K50" i="4"/>
  <c r="E12" i="4"/>
  <c r="I12" i="4"/>
  <c r="E14" i="4"/>
  <c r="I14" i="4"/>
  <c r="G15" i="4"/>
  <c r="K15" i="4"/>
  <c r="E16" i="4"/>
  <c r="I16" i="4"/>
  <c r="G17" i="4"/>
  <c r="K17" i="4"/>
  <c r="I27" i="4"/>
  <c r="G28" i="4"/>
  <c r="K28" i="4"/>
  <c r="E32" i="4"/>
  <c r="I32" i="4"/>
  <c r="G33" i="4"/>
  <c r="K33" i="4"/>
  <c r="K40" i="4"/>
  <c r="E39" i="4"/>
  <c r="G39" i="4"/>
  <c r="I39" i="4"/>
  <c r="E50" i="4"/>
  <c r="G50" i="4"/>
  <c r="C13" i="4" l="1"/>
  <c r="J11" i="4"/>
  <c r="I13" i="4"/>
  <c r="G40" i="4"/>
  <c r="E13" i="4" l="1"/>
  <c r="G13" i="4"/>
  <c r="C11" i="4"/>
  <c r="K11" i="4" s="1"/>
  <c r="K13" i="4"/>
  <c r="I11" i="4"/>
  <c r="G11" i="4"/>
  <c r="E11" i="4" l="1"/>
</calcChain>
</file>

<file path=xl/sharedStrings.xml><?xml version="1.0" encoding="utf-8"?>
<sst xmlns="http://schemas.openxmlformats.org/spreadsheetml/2006/main" count="102" uniqueCount="42">
  <si>
    <t>Rubro</t>
  </si>
  <si>
    <t>Recurso</t>
  </si>
  <si>
    <t>Apropiacion Vigente</t>
  </si>
  <si>
    <t>Compromisos</t>
  </si>
  <si>
    <t xml:space="preserve">TOTAL PRESUPUESTO </t>
  </si>
  <si>
    <t>TODOS</t>
  </si>
  <si>
    <t>TOTAL PRESUPUESTO</t>
  </si>
  <si>
    <t>Nación</t>
  </si>
  <si>
    <t>Propios</t>
  </si>
  <si>
    <t>FUNCIONAMIENTO</t>
  </si>
  <si>
    <t>GASTOS DE PERSONAL</t>
  </si>
  <si>
    <t>SUELDOS DE PERSONAL DE NOMINA</t>
  </si>
  <si>
    <t>GASTOS GENERALES</t>
  </si>
  <si>
    <t>TRANSFERENCIAS</t>
  </si>
  <si>
    <t>PRIMA TECNICA</t>
  </si>
  <si>
    <t>INVERSION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</si>
  <si>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</si>
  <si>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</si>
  <si>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</si>
  <si>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</si>
  <si>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</si>
  <si>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</si>
  <si>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CUOTA DE AUDITAJE CONTRANAL</t>
  </si>
  <si>
    <t>PROGRAMA DE APOYO AL DESARROLLO DE ARCHIVOS IBEROAMERICANOS -ADAI- LEY 558 DE 2001.</t>
  </si>
  <si>
    <t>CONSEJO INTERNACIONAL DE ARCHIVOS (ICA) LEY 927 DE 2004.</t>
  </si>
  <si>
    <t>SENTENCIAS Y CONCILIACIONES</t>
  </si>
  <si>
    <t>MANTENIMIENTO Y ADECUACION DE LAS INSTALACIONES DEL ARCHIVO GENERAL DE LA NACION</t>
  </si>
  <si>
    <t>MEJORAMIENTO, DOTACION Y ADECUACION DEL INMUEBLE PARA LA CREACION Y PUESTA EN FUNCIONAMIENTO DEL ARCHIVO INTERMEDIO DE LAS ENTIDADES FINANCIERAS PUBLICAS LIQUIDADAS. REGION BOGOTA D.C.</t>
  </si>
  <si>
    <t>RENOVACION E IMPLEMENTACION DE TECNOLOGIAS DE LA INFORMACION EN EL ARCHIVO GENERAL DE LA NACION</t>
  </si>
  <si>
    <t>PRESERVACION DEL PATRIMONIO DOCUMENTAL COLOMBIANO.</t>
  </si>
  <si>
    <t>IMPLANTACION DEL SISTEMA NACIONAL DE ARCHIVOS EN COLOMBIA.</t>
  </si>
  <si>
    <t>APLICACION SISTEMA INTEGRAL NACIONAL DE ARCHIVOS ELECTRÓNICOS  NACIONAL</t>
  </si>
  <si>
    <t>REMODELACION Y ADQUISICION DEL INMUEBLE ALEDANO AL EDIFICIO DEL ARCHIVO GENERAL DE LA NACION</t>
  </si>
  <si>
    <t>OTROS GASTOS PERSONALES - DISTRIBUCION PREVIO CONCEPTO DGPPN</t>
  </si>
  <si>
    <t>OTRAS TRANSFERENCIAS - DISTRIBUCION PREVIO CONCEPTO DGPPN</t>
  </si>
  <si>
    <t>% EJECU.</t>
  </si>
  <si>
    <t>Fuente: SIIF Nación</t>
  </si>
  <si>
    <t>EJECUCION PRESUPUESTAL VIGENCIA 2014</t>
  </si>
  <si>
    <t>Certificados de Disponibilidad</t>
  </si>
  <si>
    <t>Obligaciones</t>
  </si>
  <si>
    <t>Pagos</t>
  </si>
  <si>
    <t>EJECUCIÓN PRESUPUESTO DE GASTOS DEL ARCHIVO GENERAL DE LA NACIÓN A 31 DE MARZO DE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</si>
</sst>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(&quot;$&quot;\ * #,##0_);_(&quot;$&quot;\ * \(#,##0\);_(&quot;$&quot;\ * &quot;-&quot;??_);_(@_)"/>
    <numFmt numFmtId="165" formatCode="_(&quot;$&quot;* #,##0.00_);_(&quot;$&quot;* \(#,##0.00\);_(&quot;$&quot;* &quot;-&quot;??_);_(@_)"/>
    <numFmt numFmtId="166" formatCode="&quot;Sí&quot;;&quot;Sí&quot;;&quot;No&quot;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0"/>
      <name val="Futura Md"/>
      <family val="2"/>
    </font>
    <font>
      <sz val="16"/>
      <name val="Lucida Bright"/>
      <family val="1"/>
    </font>
    <font>
      <b/>
      <sz val="16"/>
      <name val="Lucida Bright"/>
      <family val="1"/>
    </font>
    <font>
      <b/>
      <sz val="12"/>
      <name val="Lucida Bright"/>
      <family val="1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49998474074526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081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3" fontId="8" fillId="0" borderId="0" applyFont="0" applyFill="0" applyBorder="0" applyAlignment="0" applyProtection="0"/>
    <xf numFmtId="0" fontId="8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</cellStyleXfs>
  <cellXfs count="59">
    <xf numFmtId="0" fontId="0" fillId="0" borderId="0" xfId="0"/>
    <xf numFmtId="164" fontId="2" fillId="0" borderId="1" xfId="1" applyNumberFormat="1" applyFont="1" applyBorder="1" applyAlignment="1">
      <alignment vertical="center" wrapText="1"/>
    </xf>
    <xf numFmtId="0" fontId="0" fillId="0" borderId="3" xfId="0" applyBorder="1"/>
    <xf numFmtId="0" fontId="3" fillId="3" borderId="3" xfId="0" applyFont="1" applyFill="1" applyBorder="1"/>
    <xf numFmtId="164" fontId="0" fillId="0" borderId="3" xfId="1" applyNumberFormat="1" applyFont="1" applyBorder="1"/>
    <xf numFmtId="164" fontId="3" fillId="3" borderId="3" xfId="1" applyNumberFormat="1" applyFont="1" applyFill="1" applyBorder="1"/>
    <xf numFmtId="0" fontId="2" fillId="4" borderId="3" xfId="0" applyFont="1" applyFill="1" applyBorder="1"/>
    <xf numFmtId="164" fontId="2" fillId="4" borderId="3" xfId="1" applyNumberFormat="1" applyFont="1" applyFill="1" applyBorder="1"/>
    <xf numFmtId="0" fontId="2" fillId="5" borderId="3" xfId="0" applyFont="1" applyFill="1" applyBorder="1"/>
    <xf numFmtId="164" fontId="2" fillId="5" borderId="3" xfId="1" applyNumberFormat="1" applyFont="1" applyFill="1" applyBorder="1"/>
    <xf numFmtId="0" fontId="0" fillId="0" borderId="7" xfId="0" applyBorder="1"/>
    <xf numFmtId="164" fontId="0" fillId="0" borderId="7" xfId="1" applyNumberFormat="1" applyFont="1" applyBorder="1"/>
    <xf numFmtId="9" fontId="4" fillId="6" borderId="3" xfId="2" applyNumberFormat="1" applyFont="1" applyFill="1" applyBorder="1"/>
    <xf numFmtId="9" fontId="9" fillId="0" borderId="1" xfId="2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/>
    <xf numFmtId="0" fontId="0" fillId="0" borderId="17" xfId="0" applyBorder="1"/>
    <xf numFmtId="0" fontId="11" fillId="0" borderId="4" xfId="0" applyFont="1" applyFill="1" applyBorder="1" applyAlignment="1"/>
    <xf numFmtId="0" fontId="0" fillId="0" borderId="4" xfId="0" applyBorder="1"/>
    <xf numFmtId="0" fontId="0" fillId="0" borderId="15" xfId="0" applyBorder="1"/>
    <xf numFmtId="0" fontId="0" fillId="0" borderId="0" xfId="0" applyAlignment="1">
      <alignment wrapText="1"/>
    </xf>
    <xf numFmtId="0" fontId="12" fillId="0" borderId="16" xfId="0" applyFont="1" applyFill="1" applyBorder="1" applyAlignment="1">
      <alignment vertical="center"/>
    </xf>
    <xf numFmtId="0" fontId="12" fillId="0" borderId="17" xfId="0" applyFont="1" applyFill="1" applyBorder="1" applyAlignment="1">
      <alignment vertical="center"/>
    </xf>
    <xf numFmtId="0" fontId="12" fillId="0" borderId="18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2" fillId="0" borderId="14" xfId="0" applyFont="1" applyFill="1" applyBorder="1" applyAlignment="1">
      <alignment vertical="center"/>
    </xf>
    <xf numFmtId="0" fontId="12" fillId="0" borderId="15" xfId="0" applyFont="1" applyFill="1" applyBorder="1" applyAlignment="1">
      <alignment vertical="center"/>
    </xf>
    <xf numFmtId="0" fontId="0" fillId="0" borderId="2" xfId="0" applyBorder="1"/>
    <xf numFmtId="0" fontId="0" fillId="0" borderId="0" xfId="0" applyBorder="1"/>
    <xf numFmtId="0" fontId="0" fillId="0" borderId="10" xfId="0" applyBorder="1"/>
    <xf numFmtId="164" fontId="0" fillId="0" borderId="0" xfId="1" applyNumberFormat="1" applyFont="1" applyFill="1" applyBorder="1"/>
    <xf numFmtId="0" fontId="4" fillId="2" borderId="19" xfId="0" applyFont="1" applyFill="1" applyBorder="1" applyAlignment="1">
      <alignment wrapText="1"/>
    </xf>
    <xf numFmtId="0" fontId="4" fillId="2" borderId="20" xfId="0" applyFont="1" applyFill="1" applyBorder="1"/>
    <xf numFmtId="164" fontId="4" fillId="2" borderId="20" xfId="1" applyNumberFormat="1" applyFont="1" applyFill="1" applyBorder="1"/>
    <xf numFmtId="9" fontId="4" fillId="2" borderId="20" xfId="2" applyNumberFormat="1" applyFont="1" applyFill="1" applyBorder="1"/>
    <xf numFmtId="9" fontId="4" fillId="2" borderId="21" xfId="2" applyNumberFormat="1" applyFont="1" applyFill="1" applyBorder="1"/>
    <xf numFmtId="0" fontId="6" fillId="3" borderId="6" xfId="3" applyFont="1" applyFill="1" applyBorder="1" applyAlignment="1">
      <alignment horizontal="left" vertical="center" wrapText="1"/>
    </xf>
    <xf numFmtId="9" fontId="4" fillId="6" borderId="5" xfId="2" applyNumberFormat="1" applyFont="1" applyFill="1" applyBorder="1"/>
    <xf numFmtId="0" fontId="2" fillId="4" borderId="6" xfId="0" applyFont="1" applyFill="1" applyBorder="1" applyAlignment="1">
      <alignment wrapText="1"/>
    </xf>
    <xf numFmtId="0" fontId="2" fillId="5" borderId="6" xfId="0" applyFont="1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9" xfId="0" applyBorder="1" applyAlignment="1">
      <alignment wrapText="1"/>
    </xf>
    <xf numFmtId="9" fontId="4" fillId="6" borderId="7" xfId="2" applyNumberFormat="1" applyFont="1" applyFill="1" applyBorder="1"/>
    <xf numFmtId="9" fontId="4" fillId="6" borderId="8" xfId="2" applyNumberFormat="1" applyFont="1" applyFill="1" applyBorder="1"/>
    <xf numFmtId="0" fontId="2" fillId="0" borderId="16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7" fillId="0" borderId="0" xfId="0" applyFont="1" applyAlignment="1"/>
    <xf numFmtId="0" fontId="10" fillId="7" borderId="11" xfId="0" applyFont="1" applyFill="1" applyBorder="1" applyAlignment="1">
      <alignment horizontal="center"/>
    </xf>
    <xf numFmtId="0" fontId="10" fillId="7" borderId="12" xfId="0" applyFont="1" applyFill="1" applyBorder="1" applyAlignment="1">
      <alignment horizontal="center"/>
    </xf>
    <xf numFmtId="0" fontId="10" fillId="7" borderId="13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</cellXfs>
  <cellStyles count="1081">
    <cellStyle name="Millares 10" xfId="15"/>
    <cellStyle name="Millares 10 2" xfId="16"/>
    <cellStyle name="Millares 10 2 10" xfId="17"/>
    <cellStyle name="Millares 10 2 11" xfId="18"/>
    <cellStyle name="Millares 10 2 12" xfId="19"/>
    <cellStyle name="Millares 10 2 13" xfId="20"/>
    <cellStyle name="Millares 10 2 14" xfId="21"/>
    <cellStyle name="Millares 10 2 15" xfId="22"/>
    <cellStyle name="Millares 10 2 16" xfId="23"/>
    <cellStyle name="Millares 10 2 17" xfId="24"/>
    <cellStyle name="Millares 10 2 18" xfId="25"/>
    <cellStyle name="Millares 10 2 19" xfId="26"/>
    <cellStyle name="Millares 10 2 2" xfId="27"/>
    <cellStyle name="Millares 10 2 2 10" xfId="28"/>
    <cellStyle name="Millares 10 2 2 11" xfId="29"/>
    <cellStyle name="Millares 10 2 2 12" xfId="30"/>
    <cellStyle name="Millares 10 2 2 13" xfId="31"/>
    <cellStyle name="Millares 10 2 2 14" xfId="32"/>
    <cellStyle name="Millares 10 2 2 15" xfId="33"/>
    <cellStyle name="Millares 10 2 2 16" xfId="34"/>
    <cellStyle name="Millares 10 2 2 17" xfId="35"/>
    <cellStyle name="Millares 10 2 2 18" xfId="36"/>
    <cellStyle name="Millares 10 2 2 19" xfId="37"/>
    <cellStyle name="Millares 10 2 2 2" xfId="38"/>
    <cellStyle name="Millares 10 2 2 2 10" xfId="39"/>
    <cellStyle name="Millares 10 2 2 2 11" xfId="40"/>
    <cellStyle name="Millares 10 2 2 2 12" xfId="41"/>
    <cellStyle name="Millares 10 2 2 2 13" xfId="42"/>
    <cellStyle name="Millares 10 2 2 2 14" xfId="43"/>
    <cellStyle name="Millares 10 2 2 2 15" xfId="44"/>
    <cellStyle name="Millares 10 2 2 2 16" xfId="45"/>
    <cellStyle name="Millares 10 2 2 2 17" xfId="46"/>
    <cellStyle name="Millares 10 2 2 2 18" xfId="47"/>
    <cellStyle name="Millares 10 2 2 2 19" xfId="48"/>
    <cellStyle name="Millares 10 2 2 2 2" xfId="49"/>
    <cellStyle name="Millares 10 2 2 2 20" xfId="50"/>
    <cellStyle name="Millares 10 2 2 2 21" xfId="51"/>
    <cellStyle name="Millares 10 2 2 2 22" xfId="52"/>
    <cellStyle name="Millares 10 2 2 2 23" xfId="53"/>
    <cellStyle name="Millares 10 2 2 2 24" xfId="54"/>
    <cellStyle name="Millares 10 2 2 2 25" xfId="55"/>
    <cellStyle name="Millares 10 2 2 2 26" xfId="56"/>
    <cellStyle name="Millares 10 2 2 2 3" xfId="57"/>
    <cellStyle name="Millares 10 2 2 2 4" xfId="58"/>
    <cellStyle name="Millares 10 2 2 2 5" xfId="59"/>
    <cellStyle name="Millares 10 2 2 2 6" xfId="60"/>
    <cellStyle name="Millares 10 2 2 2 7" xfId="61"/>
    <cellStyle name="Millares 10 2 2 2 8" xfId="62"/>
    <cellStyle name="Millares 10 2 2 2 9" xfId="63"/>
    <cellStyle name="Millares 10 2 2 20" xfId="64"/>
    <cellStyle name="Millares 10 2 2 21" xfId="65"/>
    <cellStyle name="Millares 10 2 2 22" xfId="66"/>
    <cellStyle name="Millares 10 2 2 23" xfId="67"/>
    <cellStyle name="Millares 10 2 2 24" xfId="68"/>
    <cellStyle name="Millares 10 2 2 25" xfId="69"/>
    <cellStyle name="Millares 10 2 2 26" xfId="70"/>
    <cellStyle name="Millares 10 2 2 3" xfId="71"/>
    <cellStyle name="Millares 10 2 2 4" xfId="72"/>
    <cellStyle name="Millares 10 2 2 5" xfId="73"/>
    <cellStyle name="Millares 10 2 2 6" xfId="74"/>
    <cellStyle name="Millares 10 2 2 7" xfId="75"/>
    <cellStyle name="Millares 10 2 2 8" xfId="76"/>
    <cellStyle name="Millares 10 2 2 9" xfId="77"/>
    <cellStyle name="Millares 10 2 20" xfId="78"/>
    <cellStyle name="Millares 10 2 21" xfId="79"/>
    <cellStyle name="Millares 10 2 22" xfId="80"/>
    <cellStyle name="Millares 10 2 23" xfId="81"/>
    <cellStyle name="Millares 10 2 24" xfId="82"/>
    <cellStyle name="Millares 10 2 25" xfId="83"/>
    <cellStyle name="Millares 10 2 26" xfId="84"/>
    <cellStyle name="Millares 10 2 27" xfId="85"/>
    <cellStyle name="Millares 10 2 3" xfId="86"/>
    <cellStyle name="Millares 10 2 4" xfId="87"/>
    <cellStyle name="Millares 10 2 5" xfId="88"/>
    <cellStyle name="Millares 10 2 6" xfId="89"/>
    <cellStyle name="Millares 10 2 7" xfId="90"/>
    <cellStyle name="Millares 10 2 8" xfId="91"/>
    <cellStyle name="Millares 10 2 9" xfId="92"/>
    <cellStyle name="Millares 10 3" xfId="93"/>
    <cellStyle name="Millares 10 4" xfId="94"/>
    <cellStyle name="Millares 10 5" xfId="95"/>
    <cellStyle name="Millares 10 6" xfId="96"/>
    <cellStyle name="Millares 10 7" xfId="97"/>
    <cellStyle name="Millares 11" xfId="98"/>
    <cellStyle name="Millares 11 2" xfId="99"/>
    <cellStyle name="Millares 11 2 2" xfId="100"/>
    <cellStyle name="Millares 11 2 3" xfId="101"/>
    <cellStyle name="Millares 11 2 4" xfId="102"/>
    <cellStyle name="Millares 11 2 5" xfId="103"/>
    <cellStyle name="Millares 11 2 6" xfId="104"/>
    <cellStyle name="Millares 11 3" xfId="105"/>
    <cellStyle name="Millares 11 3 2" xfId="106"/>
    <cellStyle name="Millares 11 3 3" xfId="107"/>
    <cellStyle name="Millares 11 3 4" xfId="108"/>
    <cellStyle name="Millares 11 3 5" xfId="109"/>
    <cellStyle name="Millares 11 3 6" xfId="110"/>
    <cellStyle name="Millares 11 4" xfId="111"/>
    <cellStyle name="Millares 11 4 2" xfId="112"/>
    <cellStyle name="Millares 11 4 3" xfId="113"/>
    <cellStyle name="Millares 11 4 4" xfId="114"/>
    <cellStyle name="Millares 11 4 5" xfId="115"/>
    <cellStyle name="Millares 11 4 6" xfId="116"/>
    <cellStyle name="Millares 11 5" xfId="117"/>
    <cellStyle name="Millares 11 6" xfId="118"/>
    <cellStyle name="Millares 11 7" xfId="119"/>
    <cellStyle name="Millares 11 8" xfId="120"/>
    <cellStyle name="Millares 11 9" xfId="121"/>
    <cellStyle name="Millares 13" xfId="122"/>
    <cellStyle name="Millares 13 2" xfId="123"/>
    <cellStyle name="Millares 13 2 2" xfId="124"/>
    <cellStyle name="Millares 13 2 3" xfId="125"/>
    <cellStyle name="Millares 13 2 4" xfId="126"/>
    <cellStyle name="Millares 13 2 5" xfId="127"/>
    <cellStyle name="Millares 13 2 6" xfId="128"/>
    <cellStyle name="Millares 13 3" xfId="129"/>
    <cellStyle name="Millares 13 4" xfId="130"/>
    <cellStyle name="Millares 13 5" xfId="131"/>
    <cellStyle name="Millares 13 6" xfId="132"/>
    <cellStyle name="Millares 13 7" xfId="133"/>
    <cellStyle name="Millares 14" xfId="134"/>
    <cellStyle name="Millares 14 2" xfId="135"/>
    <cellStyle name="Millares 14 3" xfId="136"/>
    <cellStyle name="Millares 14 3 2" xfId="137"/>
    <cellStyle name="Millares 14 3 3" xfId="138"/>
    <cellStyle name="Millares 14 3 4" xfId="139"/>
    <cellStyle name="Millares 14 3 5" xfId="140"/>
    <cellStyle name="Millares 14 4" xfId="141"/>
    <cellStyle name="Millares 14 5" xfId="142"/>
    <cellStyle name="Millares 14 6" xfId="143"/>
    <cellStyle name="Millares 15" xfId="144"/>
    <cellStyle name="Millares 15 2" xfId="145"/>
    <cellStyle name="Millares 15 2 10" xfId="146"/>
    <cellStyle name="Millares 15 2 11" xfId="147"/>
    <cellStyle name="Millares 15 2 12" xfId="148"/>
    <cellStyle name="Millares 15 2 13" xfId="149"/>
    <cellStyle name="Millares 15 2 14" xfId="150"/>
    <cellStyle name="Millares 15 2 15" xfId="151"/>
    <cellStyle name="Millares 15 2 16" xfId="152"/>
    <cellStyle name="Millares 15 2 17" xfId="153"/>
    <cellStyle name="Millares 15 2 18" xfId="154"/>
    <cellStyle name="Millares 15 2 19" xfId="155"/>
    <cellStyle name="Millares 15 2 2" xfId="156"/>
    <cellStyle name="Millares 15 2 2 10" xfId="157"/>
    <cellStyle name="Millares 15 2 2 11" xfId="158"/>
    <cellStyle name="Millares 15 2 2 12" xfId="159"/>
    <cellStyle name="Millares 15 2 2 13" xfId="160"/>
    <cellStyle name="Millares 15 2 2 14" xfId="161"/>
    <cellStyle name="Millares 15 2 2 15" xfId="162"/>
    <cellStyle name="Millares 15 2 2 16" xfId="163"/>
    <cellStyle name="Millares 15 2 2 17" xfId="164"/>
    <cellStyle name="Millares 15 2 2 18" xfId="165"/>
    <cellStyle name="Millares 15 2 2 19" xfId="166"/>
    <cellStyle name="Millares 15 2 2 2" xfId="167"/>
    <cellStyle name="Millares 15 2 2 20" xfId="168"/>
    <cellStyle name="Millares 15 2 2 21" xfId="169"/>
    <cellStyle name="Millares 15 2 2 22" xfId="170"/>
    <cellStyle name="Millares 15 2 2 23" xfId="171"/>
    <cellStyle name="Millares 15 2 2 24" xfId="172"/>
    <cellStyle name="Millares 15 2 2 25" xfId="173"/>
    <cellStyle name="Millares 15 2 2 26" xfId="174"/>
    <cellStyle name="Millares 15 2 2 3" xfId="175"/>
    <cellStyle name="Millares 15 2 2 4" xfId="176"/>
    <cellStyle name="Millares 15 2 2 5" xfId="177"/>
    <cellStyle name="Millares 15 2 2 6" xfId="178"/>
    <cellStyle name="Millares 15 2 2 7" xfId="179"/>
    <cellStyle name="Millares 15 2 2 8" xfId="180"/>
    <cellStyle name="Millares 15 2 2 9" xfId="181"/>
    <cellStyle name="Millares 15 2 20" xfId="182"/>
    <cellStyle name="Millares 15 2 21" xfId="183"/>
    <cellStyle name="Millares 15 2 22" xfId="184"/>
    <cellStyle name="Millares 15 2 23" xfId="185"/>
    <cellStyle name="Millares 15 2 24" xfId="186"/>
    <cellStyle name="Millares 15 2 25" xfId="187"/>
    <cellStyle name="Millares 15 2 26" xfId="188"/>
    <cellStyle name="Millares 15 2 3" xfId="189"/>
    <cellStyle name="Millares 15 2 4" xfId="190"/>
    <cellStyle name="Millares 15 2 5" xfId="191"/>
    <cellStyle name="Millares 15 2 6" xfId="192"/>
    <cellStyle name="Millares 15 2 7" xfId="193"/>
    <cellStyle name="Millares 15 2 8" xfId="194"/>
    <cellStyle name="Millares 15 2 9" xfId="195"/>
    <cellStyle name="Millares 15 3" xfId="196"/>
    <cellStyle name="Millares 15 4" xfId="197"/>
    <cellStyle name="Millares 15 5" xfId="198"/>
    <cellStyle name="Millares 15 6" xfId="199"/>
    <cellStyle name="Millares 16" xfId="200"/>
    <cellStyle name="Millares 16 2" xfId="201"/>
    <cellStyle name="Millares 17" xfId="202"/>
    <cellStyle name="Millares 17 2" xfId="203"/>
    <cellStyle name="Millares 17 3" xfId="204"/>
    <cellStyle name="Millares 17 4" xfId="205"/>
    <cellStyle name="Millares 17 5" xfId="206"/>
    <cellStyle name="Millares 18" xfId="207"/>
    <cellStyle name="Millares 18 2" xfId="208"/>
    <cellStyle name="Millares 18 3" xfId="209"/>
    <cellStyle name="Millares 18 4" xfId="210"/>
    <cellStyle name="Millares 18 5" xfId="211"/>
    <cellStyle name="Millares 19" xfId="212"/>
    <cellStyle name="Millares 19 2" xfId="213"/>
    <cellStyle name="Millares 19 2 2" xfId="214"/>
    <cellStyle name="Millares 19 2 3" xfId="215"/>
    <cellStyle name="Millares 19 2 4" xfId="216"/>
    <cellStyle name="Millares 19 2 5" xfId="217"/>
    <cellStyle name="Millares 19 3" xfId="218"/>
    <cellStyle name="Millares 19 4" xfId="219"/>
    <cellStyle name="Millares 19 5" xfId="220"/>
    <cellStyle name="Millares 19 6" xfId="221"/>
    <cellStyle name="Millares 2" xfId="4"/>
    <cellStyle name="Millares 2 10" xfId="222"/>
    <cellStyle name="Millares 2 10 10" xfId="223"/>
    <cellStyle name="Millares 2 10 11" xfId="224"/>
    <cellStyle name="Millares 2 10 12" xfId="225"/>
    <cellStyle name="Millares 2 10 13" xfId="226"/>
    <cellStyle name="Millares 2 10 14" xfId="227"/>
    <cellStyle name="Millares 2 10 15" xfId="228"/>
    <cellStyle name="Millares 2 10 16" xfId="229"/>
    <cellStyle name="Millares 2 10 17" xfId="230"/>
    <cellStyle name="Millares 2 10 18" xfId="231"/>
    <cellStyle name="Millares 2 10 19" xfId="232"/>
    <cellStyle name="Millares 2 10 2" xfId="233"/>
    <cellStyle name="Millares 2 10 20" xfId="234"/>
    <cellStyle name="Millares 2 10 21" xfId="235"/>
    <cellStyle name="Millares 2 10 22" xfId="236"/>
    <cellStyle name="Millares 2 10 23" xfId="237"/>
    <cellStyle name="Millares 2 10 24" xfId="238"/>
    <cellStyle name="Millares 2 10 25" xfId="239"/>
    <cellStyle name="Millares 2 10 26" xfId="240"/>
    <cellStyle name="Millares 2 10 3" xfId="241"/>
    <cellStyle name="Millares 2 10 4" xfId="242"/>
    <cellStyle name="Millares 2 10 5" xfId="243"/>
    <cellStyle name="Millares 2 10 6" xfId="244"/>
    <cellStyle name="Millares 2 10 7" xfId="245"/>
    <cellStyle name="Millares 2 10 8" xfId="246"/>
    <cellStyle name="Millares 2 10 9" xfId="247"/>
    <cellStyle name="Millares 2 11" xfId="248"/>
    <cellStyle name="Millares 2 11 10" xfId="249"/>
    <cellStyle name="Millares 2 11 11" xfId="250"/>
    <cellStyle name="Millares 2 11 12" xfId="251"/>
    <cellStyle name="Millares 2 11 13" xfId="252"/>
    <cellStyle name="Millares 2 11 14" xfId="253"/>
    <cellStyle name="Millares 2 11 15" xfId="254"/>
    <cellStyle name="Millares 2 11 16" xfId="255"/>
    <cellStyle name="Millares 2 11 17" xfId="256"/>
    <cellStyle name="Millares 2 11 18" xfId="257"/>
    <cellStyle name="Millares 2 11 19" xfId="258"/>
    <cellStyle name="Millares 2 11 2" xfId="259"/>
    <cellStyle name="Millares 2 11 20" xfId="260"/>
    <cellStyle name="Millares 2 11 21" xfId="261"/>
    <cellStyle name="Millares 2 11 22" xfId="262"/>
    <cellStyle name="Millares 2 11 23" xfId="263"/>
    <cellStyle name="Millares 2 11 24" xfId="264"/>
    <cellStyle name="Millares 2 11 25" xfId="265"/>
    <cellStyle name="Millares 2 11 26" xfId="266"/>
    <cellStyle name="Millares 2 11 3" xfId="267"/>
    <cellStyle name="Millares 2 11 4" xfId="268"/>
    <cellStyle name="Millares 2 11 5" xfId="269"/>
    <cellStyle name="Millares 2 11 6" xfId="270"/>
    <cellStyle name="Millares 2 11 7" xfId="271"/>
    <cellStyle name="Millares 2 11 8" xfId="272"/>
    <cellStyle name="Millares 2 11 9" xfId="273"/>
    <cellStyle name="Millares 2 12" xfId="274"/>
    <cellStyle name="Millares 2 12 2" xfId="275"/>
    <cellStyle name="Millares 2 12 3" xfId="276"/>
    <cellStyle name="Millares 2 12 4" xfId="277"/>
    <cellStyle name="Millares 2 12 5" xfId="278"/>
    <cellStyle name="Millares 2 13" xfId="279"/>
    <cellStyle name="Millares 2 13 2" xfId="280"/>
    <cellStyle name="Millares 2 13 3" xfId="281"/>
    <cellStyle name="Millares 2 13 4" xfId="282"/>
    <cellStyle name="Millares 2 13 5" xfId="283"/>
    <cellStyle name="Millares 2 14" xfId="284"/>
    <cellStyle name="Millares 2 14 2" xfId="285"/>
    <cellStyle name="Millares 2 14 3" xfId="286"/>
    <cellStyle name="Millares 2 14 4" xfId="287"/>
    <cellStyle name="Millares 2 14 5" xfId="288"/>
    <cellStyle name="Millares 2 15" xfId="289"/>
    <cellStyle name="Millares 2 15 2" xfId="290"/>
    <cellStyle name="Millares 2 15 3" xfId="291"/>
    <cellStyle name="Millares 2 15 4" xfId="292"/>
    <cellStyle name="Millares 2 15 5" xfId="293"/>
    <cellStyle name="Millares 2 16" xfId="294"/>
    <cellStyle name="Millares 2 16 2" xfId="295"/>
    <cellStyle name="Millares 2 16 3" xfId="296"/>
    <cellStyle name="Millares 2 16 4" xfId="297"/>
    <cellStyle name="Millares 2 16 5" xfId="298"/>
    <cellStyle name="Millares 2 17" xfId="299"/>
    <cellStyle name="Millares 2 17 2" xfId="300"/>
    <cellStyle name="Millares 2 17 3" xfId="301"/>
    <cellStyle name="Millares 2 17 4" xfId="302"/>
    <cellStyle name="Millares 2 17 5" xfId="303"/>
    <cellStyle name="Millares 2 18" xfId="304"/>
    <cellStyle name="Millares 2 18 2" xfId="305"/>
    <cellStyle name="Millares 2 18 3" xfId="306"/>
    <cellStyle name="Millares 2 18 4" xfId="307"/>
    <cellStyle name="Millares 2 18 5" xfId="308"/>
    <cellStyle name="Millares 2 19" xfId="309"/>
    <cellStyle name="Millares 2 19 2" xfId="310"/>
    <cellStyle name="Millares 2 19 3" xfId="311"/>
    <cellStyle name="Millares 2 19 4" xfId="312"/>
    <cellStyle name="Millares 2 19 5" xfId="313"/>
    <cellStyle name="Millares 2 2" xfId="314"/>
    <cellStyle name="Millares 2 2 2" xfId="315"/>
    <cellStyle name="Millares 2 2 3" xfId="316"/>
    <cellStyle name="Millares 2 2 4" xfId="317"/>
    <cellStyle name="Millares 2 2 5" xfId="318"/>
    <cellStyle name="Millares 2 20" xfId="319"/>
    <cellStyle name="Millares 2 20 2" xfId="320"/>
    <cellStyle name="Millares 2 20 3" xfId="321"/>
    <cellStyle name="Millares 2 20 4" xfId="322"/>
    <cellStyle name="Millares 2 20 5" xfId="323"/>
    <cellStyle name="Millares 2 21" xfId="324"/>
    <cellStyle name="Millares 2 21 2" xfId="325"/>
    <cellStyle name="Millares 2 21 3" xfId="326"/>
    <cellStyle name="Millares 2 21 4" xfId="327"/>
    <cellStyle name="Millares 2 21 5" xfId="328"/>
    <cellStyle name="Millares 2 22" xfId="329"/>
    <cellStyle name="Millares 2 22 2" xfId="330"/>
    <cellStyle name="Millares 2 22 3" xfId="331"/>
    <cellStyle name="Millares 2 22 4" xfId="332"/>
    <cellStyle name="Millares 2 22 5" xfId="333"/>
    <cellStyle name="Millares 2 23" xfId="334"/>
    <cellStyle name="Millares 2 23 2" xfId="335"/>
    <cellStyle name="Millares 2 23 3" xfId="336"/>
    <cellStyle name="Millares 2 23 4" xfId="337"/>
    <cellStyle name="Millares 2 23 5" xfId="338"/>
    <cellStyle name="Millares 2 24" xfId="339"/>
    <cellStyle name="Millares 2 24 2" xfId="340"/>
    <cellStyle name="Millares 2 24 3" xfId="341"/>
    <cellStyle name="Millares 2 24 4" xfId="342"/>
    <cellStyle name="Millares 2 24 5" xfId="343"/>
    <cellStyle name="Millares 2 25" xfId="344"/>
    <cellStyle name="Millares 2 25 2" xfId="345"/>
    <cellStyle name="Millares 2 25 3" xfId="346"/>
    <cellStyle name="Millares 2 25 4" xfId="347"/>
    <cellStyle name="Millares 2 25 5" xfId="348"/>
    <cellStyle name="Millares 2 26" xfId="349"/>
    <cellStyle name="Millares 2 26 2" xfId="350"/>
    <cellStyle name="Millares 2 26 3" xfId="351"/>
    <cellStyle name="Millares 2 26 4" xfId="352"/>
    <cellStyle name="Millares 2 26 5" xfId="353"/>
    <cellStyle name="Millares 2 27" xfId="354"/>
    <cellStyle name="Millares 2 27 2" xfId="355"/>
    <cellStyle name="Millares 2 27 3" xfId="356"/>
    <cellStyle name="Millares 2 27 4" xfId="357"/>
    <cellStyle name="Millares 2 27 5" xfId="358"/>
    <cellStyle name="Millares 2 28" xfId="359"/>
    <cellStyle name="Millares 2 28 2" xfId="360"/>
    <cellStyle name="Millares 2 28 3" xfId="361"/>
    <cellStyle name="Millares 2 28 4" xfId="362"/>
    <cellStyle name="Millares 2 28 5" xfId="363"/>
    <cellStyle name="Millares 2 29" xfId="364"/>
    <cellStyle name="Millares 2 3" xfId="365"/>
    <cellStyle name="Millares 2 3 2" xfId="366"/>
    <cellStyle name="Millares 2 3 3" xfId="367"/>
    <cellStyle name="Millares 2 3 4" xfId="368"/>
    <cellStyle name="Millares 2 3 5" xfId="369"/>
    <cellStyle name="Millares 2 30" xfId="370"/>
    <cellStyle name="Millares 2 31" xfId="371"/>
    <cellStyle name="Millares 2 32" xfId="372"/>
    <cellStyle name="Millares 2 33" xfId="373"/>
    <cellStyle name="Millares 2 34" xfId="374"/>
    <cellStyle name="Millares 2 35" xfId="375"/>
    <cellStyle name="Millares 2 36" xfId="376"/>
    <cellStyle name="Millares 2 37" xfId="377"/>
    <cellStyle name="Millares 2 38" xfId="378"/>
    <cellStyle name="Millares 2 39" xfId="379"/>
    <cellStyle name="Millares 2 4" xfId="380"/>
    <cellStyle name="Millares 2 4 2" xfId="381"/>
    <cellStyle name="Millares 2 4 3" xfId="382"/>
    <cellStyle name="Millares 2 4 4" xfId="383"/>
    <cellStyle name="Millares 2 4 5" xfId="384"/>
    <cellStyle name="Millares 2 40" xfId="385"/>
    <cellStyle name="Millares 2 41" xfId="386"/>
    <cellStyle name="Millares 2 42" xfId="387"/>
    <cellStyle name="Millares 2 43" xfId="388"/>
    <cellStyle name="Millares 2 44" xfId="389"/>
    <cellStyle name="Millares 2 45" xfId="390"/>
    <cellStyle name="Millares 2 46" xfId="391"/>
    <cellStyle name="Millares 2 47" xfId="392"/>
    <cellStyle name="Millares 2 48" xfId="1080"/>
    <cellStyle name="Millares 2 5" xfId="393"/>
    <cellStyle name="Millares 2 5 2" xfId="394"/>
    <cellStyle name="Millares 2 5 3" xfId="395"/>
    <cellStyle name="Millares 2 5 4" xfId="396"/>
    <cellStyle name="Millares 2 5 5" xfId="397"/>
    <cellStyle name="Millares 2 6" xfId="398"/>
    <cellStyle name="Millares 2 6 2" xfId="399"/>
    <cellStyle name="Millares 2 6 3" xfId="400"/>
    <cellStyle name="Millares 2 6 4" xfId="401"/>
    <cellStyle name="Millares 2 6 5" xfId="402"/>
    <cellStyle name="Millares 2 7" xfId="403"/>
    <cellStyle name="Millares 2 7 2" xfId="404"/>
    <cellStyle name="Millares 2 7 3" xfId="405"/>
    <cellStyle name="Millares 2 7 4" xfId="406"/>
    <cellStyle name="Millares 2 7 5" xfId="407"/>
    <cellStyle name="Millares 2 8" xfId="408"/>
    <cellStyle name="Millares 2 8 10" xfId="409"/>
    <cellStyle name="Millares 2 8 11" xfId="410"/>
    <cellStyle name="Millares 2 8 12" xfId="411"/>
    <cellStyle name="Millares 2 8 13" xfId="412"/>
    <cellStyle name="Millares 2 8 14" xfId="413"/>
    <cellStyle name="Millares 2 8 15" xfId="414"/>
    <cellStyle name="Millares 2 8 16" xfId="415"/>
    <cellStyle name="Millares 2 8 17" xfId="416"/>
    <cellStyle name="Millares 2 8 18" xfId="417"/>
    <cellStyle name="Millares 2 8 19" xfId="418"/>
    <cellStyle name="Millares 2 8 2" xfId="419"/>
    <cellStyle name="Millares 2 8 20" xfId="420"/>
    <cellStyle name="Millares 2 8 21" xfId="421"/>
    <cellStyle name="Millares 2 8 22" xfId="422"/>
    <cellStyle name="Millares 2 8 23" xfId="423"/>
    <cellStyle name="Millares 2 8 24" xfId="424"/>
    <cellStyle name="Millares 2 8 25" xfId="425"/>
    <cellStyle name="Millares 2 8 26" xfId="426"/>
    <cellStyle name="Millares 2 8 3" xfId="427"/>
    <cellStyle name="Millares 2 8 4" xfId="428"/>
    <cellStyle name="Millares 2 8 5" xfId="429"/>
    <cellStyle name="Millares 2 8 6" xfId="430"/>
    <cellStyle name="Millares 2 8 7" xfId="431"/>
    <cellStyle name="Millares 2 8 8" xfId="432"/>
    <cellStyle name="Millares 2 8 9" xfId="433"/>
    <cellStyle name="Millares 2 9" xfId="434"/>
    <cellStyle name="Millares 2 9 10" xfId="435"/>
    <cellStyle name="Millares 2 9 11" xfId="436"/>
    <cellStyle name="Millares 2 9 12" xfId="437"/>
    <cellStyle name="Millares 2 9 13" xfId="438"/>
    <cellStyle name="Millares 2 9 14" xfId="439"/>
    <cellStyle name="Millares 2 9 15" xfId="440"/>
    <cellStyle name="Millares 2 9 16" xfId="441"/>
    <cellStyle name="Millares 2 9 17" xfId="442"/>
    <cellStyle name="Millares 2 9 18" xfId="443"/>
    <cellStyle name="Millares 2 9 19" xfId="444"/>
    <cellStyle name="Millares 2 9 2" xfId="445"/>
    <cellStyle name="Millares 2 9 20" xfId="446"/>
    <cellStyle name="Millares 2 9 21" xfId="447"/>
    <cellStyle name="Millares 2 9 22" xfId="448"/>
    <cellStyle name="Millares 2 9 23" xfId="449"/>
    <cellStyle name="Millares 2 9 24" xfId="450"/>
    <cellStyle name="Millares 2 9 25" xfId="451"/>
    <cellStyle name="Millares 2 9 26" xfId="452"/>
    <cellStyle name="Millares 2 9 3" xfId="453"/>
    <cellStyle name="Millares 2 9 4" xfId="454"/>
    <cellStyle name="Millares 2 9 5" xfId="455"/>
    <cellStyle name="Millares 2 9 6" xfId="456"/>
    <cellStyle name="Millares 2 9 7" xfId="457"/>
    <cellStyle name="Millares 2 9 8" xfId="458"/>
    <cellStyle name="Millares 2 9 9" xfId="459"/>
    <cellStyle name="Millares 20" xfId="460"/>
    <cellStyle name="Millares 20 2" xfId="461"/>
    <cellStyle name="Millares 20 2 2" xfId="462"/>
    <cellStyle name="Millares 20 2 3" xfId="463"/>
    <cellStyle name="Millares 20 2 4" xfId="464"/>
    <cellStyle name="Millares 20 2 5" xfId="465"/>
    <cellStyle name="Millares 20 3" xfId="466"/>
    <cellStyle name="Millares 20 4" xfId="467"/>
    <cellStyle name="Millares 20 5" xfId="468"/>
    <cellStyle name="Millares 20 6" xfId="469"/>
    <cellStyle name="Millares 21" xfId="470"/>
    <cellStyle name="Millares 21 2" xfId="471"/>
    <cellStyle name="Millares 21 2 2" xfId="472"/>
    <cellStyle name="Millares 21 2 3" xfId="473"/>
    <cellStyle name="Millares 21 2 4" xfId="474"/>
    <cellStyle name="Millares 21 2 5" xfId="475"/>
    <cellStyle name="Millares 21 3" xfId="476"/>
    <cellStyle name="Millares 21 4" xfId="477"/>
    <cellStyle name="Millares 21 5" xfId="478"/>
    <cellStyle name="Millares 21 6" xfId="479"/>
    <cellStyle name="Millares 22" xfId="480"/>
    <cellStyle name="Millares 22 2" xfId="481"/>
    <cellStyle name="Millares 22 2 2" xfId="482"/>
    <cellStyle name="Millares 22 2 3" xfId="483"/>
    <cellStyle name="Millares 22 2 4" xfId="484"/>
    <cellStyle name="Millares 22 2 5" xfId="485"/>
    <cellStyle name="Millares 22 3" xfId="486"/>
    <cellStyle name="Millares 22 4" xfId="487"/>
    <cellStyle name="Millares 22 5" xfId="488"/>
    <cellStyle name="Millares 22 6" xfId="489"/>
    <cellStyle name="Millares 23" xfId="490"/>
    <cellStyle name="Millares 23 2" xfId="491"/>
    <cellStyle name="Millares 23 3" xfId="492"/>
    <cellStyle name="Millares 23 4" xfId="493"/>
    <cellStyle name="Millares 23 5" xfId="494"/>
    <cellStyle name="Millares 24" xfId="495"/>
    <cellStyle name="Millares 24 2" xfId="496"/>
    <cellStyle name="Millares 24 3" xfId="497"/>
    <cellStyle name="Millares 24 4" xfId="498"/>
    <cellStyle name="Millares 24 5" xfId="499"/>
    <cellStyle name="Millares 25" xfId="8"/>
    <cellStyle name="Millares 25 2" xfId="500"/>
    <cellStyle name="Millares 25 2 2" xfId="501"/>
    <cellStyle name="Millares 25 2 3" xfId="502"/>
    <cellStyle name="Millares 25 2 4" xfId="503"/>
    <cellStyle name="Millares 25 2 5" xfId="504"/>
    <cellStyle name="Millares 25 3" xfId="505"/>
    <cellStyle name="Millares 25 4" xfId="506"/>
    <cellStyle name="Millares 25 5" xfId="507"/>
    <cellStyle name="Millares 25 6" xfId="508"/>
    <cellStyle name="Millares 26" xfId="509"/>
    <cellStyle name="Millares 26 2" xfId="510"/>
    <cellStyle name="Millares 26 3" xfId="511"/>
    <cellStyle name="Millares 26 4" xfId="512"/>
    <cellStyle name="Millares 26 5" xfId="513"/>
    <cellStyle name="Millares 27" xfId="514"/>
    <cellStyle name="Millares 27 2" xfId="515"/>
    <cellStyle name="Millares 27 3" xfId="516"/>
    <cellStyle name="Millares 27 4" xfId="517"/>
    <cellStyle name="Millares 27 5" xfId="518"/>
    <cellStyle name="Millares 29" xfId="519"/>
    <cellStyle name="Millares 29 2" xfId="520"/>
    <cellStyle name="Millares 29 2 2" xfId="521"/>
    <cellStyle name="Millares 29 2 3" xfId="522"/>
    <cellStyle name="Millares 29 2 4" xfId="523"/>
    <cellStyle name="Millares 29 2 5" xfId="524"/>
    <cellStyle name="Millares 29 3" xfId="525"/>
    <cellStyle name="Millares 29 4" xfId="526"/>
    <cellStyle name="Millares 29 5" xfId="527"/>
    <cellStyle name="Millares 29 6" xfId="528"/>
    <cellStyle name="Millares 3" xfId="529"/>
    <cellStyle name="Millares 3 10" xfId="530"/>
    <cellStyle name="Millares 3 11" xfId="531"/>
    <cellStyle name="Millares 3 12" xfId="532"/>
    <cellStyle name="Millares 3 13" xfId="533"/>
    <cellStyle name="Millares 3 14" xfId="534"/>
    <cellStyle name="Millares 3 15" xfId="535"/>
    <cellStyle name="Millares 3 16" xfId="536"/>
    <cellStyle name="Millares 3 17" xfId="537"/>
    <cellStyle name="Millares 3 18" xfId="538"/>
    <cellStyle name="Millares 3 19" xfId="539"/>
    <cellStyle name="Millares 3 2" xfId="540"/>
    <cellStyle name="Millares 3 2 2" xfId="541"/>
    <cellStyle name="Millares 3 2 3" xfId="542"/>
    <cellStyle name="Millares 3 2 4" xfId="543"/>
    <cellStyle name="Millares 3 2 5" xfId="544"/>
    <cellStyle name="Millares 3 20" xfId="545"/>
    <cellStyle name="Millares 3 21" xfId="546"/>
    <cellStyle name="Millares 3 22" xfId="547"/>
    <cellStyle name="Millares 3 23" xfId="548"/>
    <cellStyle name="Millares 3 24" xfId="549"/>
    <cellStyle name="Millares 3 25" xfId="550"/>
    <cellStyle name="Millares 3 26" xfId="551"/>
    <cellStyle name="Millares 3 27" xfId="552"/>
    <cellStyle name="Millares 3 28" xfId="553"/>
    <cellStyle name="Millares 3 29" xfId="554"/>
    <cellStyle name="Millares 3 3" xfId="555"/>
    <cellStyle name="Millares 3 3 2" xfId="556"/>
    <cellStyle name="Millares 3 3 3" xfId="557"/>
    <cellStyle name="Millares 3 3 4" xfId="558"/>
    <cellStyle name="Millares 3 3 5" xfId="559"/>
    <cellStyle name="Millares 3 30" xfId="560"/>
    <cellStyle name="Millares 3 31" xfId="561"/>
    <cellStyle name="Millares 3 32" xfId="562"/>
    <cellStyle name="Millares 3 33" xfId="563"/>
    <cellStyle name="Millares 3 34" xfId="564"/>
    <cellStyle name="Millares 3 35" xfId="565"/>
    <cellStyle name="Millares 3 36" xfId="566"/>
    <cellStyle name="Millares 3 37" xfId="567"/>
    <cellStyle name="Millares 3 38" xfId="568"/>
    <cellStyle name="Millares 3 39" xfId="569"/>
    <cellStyle name="Millares 3 4" xfId="570"/>
    <cellStyle name="Millares 3 4 2" xfId="571"/>
    <cellStyle name="Millares 3 4 3" xfId="572"/>
    <cellStyle name="Millares 3 4 4" xfId="573"/>
    <cellStyle name="Millares 3 4 5" xfId="574"/>
    <cellStyle name="Millares 3 40" xfId="575"/>
    <cellStyle name="Millares 3 41" xfId="576"/>
    <cellStyle name="Millares 3 42" xfId="577"/>
    <cellStyle name="Millares 3 43" xfId="578"/>
    <cellStyle name="Millares 3 44" xfId="579"/>
    <cellStyle name="Millares 3 45" xfId="580"/>
    <cellStyle name="Millares 3 46" xfId="581"/>
    <cellStyle name="Millares 3 47" xfId="582"/>
    <cellStyle name="Millares 3 48" xfId="583"/>
    <cellStyle name="Millares 3 49" xfId="584"/>
    <cellStyle name="Millares 3 5" xfId="585"/>
    <cellStyle name="Millares 3 5 2" xfId="586"/>
    <cellStyle name="Millares 3 5 3" xfId="587"/>
    <cellStyle name="Millares 3 5 4" xfId="588"/>
    <cellStyle name="Millares 3 5 5" xfId="589"/>
    <cellStyle name="Millares 3 50" xfId="590"/>
    <cellStyle name="Millares 3 6" xfId="591"/>
    <cellStyle name="Millares 3 7" xfId="592"/>
    <cellStyle name="Millares 3 8" xfId="593"/>
    <cellStyle name="Millares 3 9" xfId="594"/>
    <cellStyle name="Millares 30" xfId="595"/>
    <cellStyle name="Millares 30 2" xfId="596"/>
    <cellStyle name="Millares 30 2 2" xfId="597"/>
    <cellStyle name="Millares 30 2 3" xfId="598"/>
    <cellStyle name="Millares 30 2 4" xfId="599"/>
    <cellStyle name="Millares 30 2 5" xfId="600"/>
    <cellStyle name="Millares 30 3" xfId="601"/>
    <cellStyle name="Millares 30 4" xfId="602"/>
    <cellStyle name="Millares 30 5" xfId="603"/>
    <cellStyle name="Millares 30 6" xfId="604"/>
    <cellStyle name="Millares 31" xfId="605"/>
    <cellStyle name="Millares 31 2" xfId="606"/>
    <cellStyle name="Millares 31 3" xfId="607"/>
    <cellStyle name="Millares 31 4" xfId="608"/>
    <cellStyle name="Millares 31 5" xfId="609"/>
    <cellStyle name="Millares 36" xfId="610"/>
    <cellStyle name="Millares 37" xfId="611"/>
    <cellStyle name="Millares 37 2" xfId="612"/>
    <cellStyle name="Millares 37 3" xfId="613"/>
    <cellStyle name="Millares 37 4" xfId="614"/>
    <cellStyle name="Millares 37 5" xfId="615"/>
    <cellStyle name="Millares 39" xfId="616"/>
    <cellStyle name="Millares 39 2" xfId="617"/>
    <cellStyle name="Millares 39 3" xfId="618"/>
    <cellStyle name="Millares 39 4" xfId="619"/>
    <cellStyle name="Millares 39 5" xfId="620"/>
    <cellStyle name="Millares 4" xfId="621"/>
    <cellStyle name="Millares 40" xfId="622"/>
    <cellStyle name="Millares 41" xfId="623"/>
    <cellStyle name="Millares 42" xfId="624"/>
    <cellStyle name="Millares 43" xfId="625"/>
    <cellStyle name="Millares 46" xfId="626"/>
    <cellStyle name="Millares 5" xfId="627"/>
    <cellStyle name="Millares 5 2" xfId="628"/>
    <cellStyle name="Millares 5 3" xfId="629"/>
    <cellStyle name="Millares 5 4" xfId="630"/>
    <cellStyle name="Millares 5 5" xfId="631"/>
    <cellStyle name="Millares 54" xfId="632"/>
    <cellStyle name="Millares 55" xfId="633"/>
    <cellStyle name="Millares 56" xfId="634"/>
    <cellStyle name="Millares 57" xfId="635"/>
    <cellStyle name="Millares 58" xfId="636"/>
    <cellStyle name="Millares 59" xfId="637"/>
    <cellStyle name="Millares 60" xfId="638"/>
    <cellStyle name="Millares 61" xfId="639"/>
    <cellStyle name="Millares 62" xfId="640"/>
    <cellStyle name="Millares 63" xfId="641"/>
    <cellStyle name="Millares 64" xfId="642"/>
    <cellStyle name="Millares 65" xfId="643"/>
    <cellStyle name="Millares 66" xfId="644"/>
    <cellStyle name="Millares 67" xfId="645"/>
    <cellStyle name="Millares 68" xfId="646"/>
    <cellStyle name="Millares 7" xfId="647"/>
    <cellStyle name="Millares 7 2" xfId="648"/>
    <cellStyle name="Millares 7 3" xfId="649"/>
    <cellStyle name="Millares 7 4" xfId="650"/>
    <cellStyle name="Millares 7 5" xfId="651"/>
    <cellStyle name="Millares 8" xfId="652"/>
    <cellStyle name="Millares 8 2" xfId="653"/>
    <cellStyle name="Millares 8 2 2" xfId="654"/>
    <cellStyle name="Millares 8 2 3" xfId="655"/>
    <cellStyle name="Millares 8 2 4" xfId="656"/>
    <cellStyle name="Millares 8 2 5" xfId="657"/>
    <cellStyle name="Millares 8 2 6" xfId="658"/>
    <cellStyle name="Millares 8 3" xfId="659"/>
    <cellStyle name="Millares 8 4" xfId="660"/>
    <cellStyle name="Millares 8 5" xfId="661"/>
    <cellStyle name="Millares 8 6" xfId="662"/>
    <cellStyle name="Millares 8 7" xfId="663"/>
    <cellStyle name="Millares 9" xfId="664"/>
    <cellStyle name="Millares 9 2" xfId="665"/>
    <cellStyle name="Millares 9 3" xfId="666"/>
    <cellStyle name="Millares 9 4" xfId="667"/>
    <cellStyle name="Millares 9 5" xfId="668"/>
    <cellStyle name="Millares 9 6" xfId="669"/>
    <cellStyle name="Millares 9 7" xfId="670"/>
    <cellStyle name="Millares 9 8" xfId="671"/>
    <cellStyle name="Millares 9 9" xfId="672"/>
    <cellStyle name="Moneda" xfId="1" builtinId="4"/>
    <cellStyle name="Moneda 11" xfId="673"/>
    <cellStyle name="Moneda 2" xfId="14"/>
    <cellStyle name="Moneda 3" xfId="674"/>
    <cellStyle name="Moneda 4" xfId="675"/>
    <cellStyle name="Moneda 4 10" xfId="676"/>
    <cellStyle name="Moneda 4 11" xfId="677"/>
    <cellStyle name="Moneda 4 12" xfId="678"/>
    <cellStyle name="Moneda 4 13" xfId="679"/>
    <cellStyle name="Moneda 4 2" xfId="680"/>
    <cellStyle name="Moneda 4 3" xfId="681"/>
    <cellStyle name="Moneda 4 4" xfId="682"/>
    <cellStyle name="Moneda 4 5" xfId="683"/>
    <cellStyle name="Moneda 4 6" xfId="684"/>
    <cellStyle name="Moneda 4 7" xfId="685"/>
    <cellStyle name="Moneda 4 8" xfId="686"/>
    <cellStyle name="Moneda 4 9" xfId="687"/>
    <cellStyle name="Moneda 5" xfId="688"/>
    <cellStyle name="Moneda 8" xfId="689"/>
    <cellStyle name="Moneda 8 10" xfId="690"/>
    <cellStyle name="Moneda 8 11" xfId="691"/>
    <cellStyle name="Moneda 8 12" xfId="692"/>
    <cellStyle name="Moneda 8 13" xfId="693"/>
    <cellStyle name="Moneda 8 2" xfId="694"/>
    <cellStyle name="Moneda 8 3" xfId="695"/>
    <cellStyle name="Moneda 8 4" xfId="696"/>
    <cellStyle name="Moneda 8 5" xfId="697"/>
    <cellStyle name="Moneda 8 6" xfId="698"/>
    <cellStyle name="Moneda 8 7" xfId="699"/>
    <cellStyle name="Moneda 8 8" xfId="700"/>
    <cellStyle name="Moneda 8 9" xfId="701"/>
    <cellStyle name="Normal" xfId="0" builtinId="0"/>
    <cellStyle name="Normal 10" xfId="3"/>
    <cellStyle name="Normal 11" xfId="702"/>
    <cellStyle name="Normal 12" xfId="703"/>
    <cellStyle name="Normal 13" xfId="704"/>
    <cellStyle name="Normal 14" xfId="705"/>
    <cellStyle name="Normal 14 10" xfId="706"/>
    <cellStyle name="Normal 14 11" xfId="707"/>
    <cellStyle name="Normal 14 12" xfId="708"/>
    <cellStyle name="Normal 14 13" xfId="709"/>
    <cellStyle name="Normal 14 14" xfId="710"/>
    <cellStyle name="Normal 14 15" xfId="711"/>
    <cellStyle name="Normal 14 16" xfId="712"/>
    <cellStyle name="Normal 14 17" xfId="713"/>
    <cellStyle name="Normal 14 18" xfId="714"/>
    <cellStyle name="Normal 14 19" xfId="715"/>
    <cellStyle name="Normal 14 2" xfId="716"/>
    <cellStyle name="Normal 14 20" xfId="717"/>
    <cellStyle name="Normal 14 21" xfId="718"/>
    <cellStyle name="Normal 14 22" xfId="719"/>
    <cellStyle name="Normal 14 23" xfId="720"/>
    <cellStyle name="Normal 14 24" xfId="721"/>
    <cellStyle name="Normal 14 25" xfId="722"/>
    <cellStyle name="Normal 14 26" xfId="723"/>
    <cellStyle name="Normal 14 27" xfId="724"/>
    <cellStyle name="Normal 14 28" xfId="725"/>
    <cellStyle name="Normal 14 29" xfId="726"/>
    <cellStyle name="Normal 14 3" xfId="727"/>
    <cellStyle name="Normal 14 30" xfId="728"/>
    <cellStyle name="Normal 14 31" xfId="729"/>
    <cellStyle name="Normal 14 32" xfId="730"/>
    <cellStyle name="Normal 14 33" xfId="731"/>
    <cellStyle name="Normal 14 34" xfId="732"/>
    <cellStyle name="Normal 14 35" xfId="733"/>
    <cellStyle name="Normal 14 36" xfId="734"/>
    <cellStyle name="Normal 14 37" xfId="735"/>
    <cellStyle name="Normal 14 38" xfId="736"/>
    <cellStyle name="Normal 14 39" xfId="737"/>
    <cellStyle name="Normal 14 4" xfId="7"/>
    <cellStyle name="Normal 14 40" xfId="738"/>
    <cellStyle name="Normal 14 41" xfId="739"/>
    <cellStyle name="Normal 14 42" xfId="740"/>
    <cellStyle name="Normal 14 43" xfId="741"/>
    <cellStyle name="Normal 14 44" xfId="742"/>
    <cellStyle name="Normal 14 45" xfId="743"/>
    <cellStyle name="Normal 14 46" xfId="744"/>
    <cellStyle name="Normal 14 47" xfId="745"/>
    <cellStyle name="Normal 14 48" xfId="746"/>
    <cellStyle name="Normal 14 49" xfId="747"/>
    <cellStyle name="Normal 14 5" xfId="748"/>
    <cellStyle name="Normal 14 50" xfId="749"/>
    <cellStyle name="Normal 14 51" xfId="750"/>
    <cellStyle name="Normal 14 52" xfId="751"/>
    <cellStyle name="Normal 14 6" xfId="752"/>
    <cellStyle name="Normal 14 7" xfId="753"/>
    <cellStyle name="Normal 14 8" xfId="754"/>
    <cellStyle name="Normal 14 9" xfId="755"/>
    <cellStyle name="Normal 15" xfId="756"/>
    <cellStyle name="Normal 15 2" xfId="757"/>
    <cellStyle name="Normal 15 3" xfId="758"/>
    <cellStyle name="Normal 15 4" xfId="13"/>
    <cellStyle name="Normal 15 5" xfId="759"/>
    <cellStyle name="Normal 15 5 2" xfId="760"/>
    <cellStyle name="Normal 15 5 3" xfId="761"/>
    <cellStyle name="Normal 15 5 4" xfId="762"/>
    <cellStyle name="Normal 15 5 5" xfId="763"/>
    <cellStyle name="Normal 16" xfId="764"/>
    <cellStyle name="Normal 16 2" xfId="765"/>
    <cellStyle name="Normal 16 3" xfId="766"/>
    <cellStyle name="Normal 16 4" xfId="767"/>
    <cellStyle name="Normal 17" xfId="768"/>
    <cellStyle name="Normal 17 2" xfId="769"/>
    <cellStyle name="Normal 18" xfId="10"/>
    <cellStyle name="Normal 18 2" xfId="770"/>
    <cellStyle name="Normal 18 3" xfId="771"/>
    <cellStyle name="Normal 18 4" xfId="772"/>
    <cellStyle name="Normal 18 5" xfId="773"/>
    <cellStyle name="Normal 19" xfId="11"/>
    <cellStyle name="Normal 19 2" xfId="774"/>
    <cellStyle name="Normal 19 3" xfId="775"/>
    <cellStyle name="Normal 19 4" xfId="776"/>
    <cellStyle name="Normal 19 5" xfId="777"/>
    <cellStyle name="Normal 2" xfId="5"/>
    <cellStyle name="Normal 2 10" xfId="778"/>
    <cellStyle name="Normal 2 11" xfId="779"/>
    <cellStyle name="Normal 2 12" xfId="780"/>
    <cellStyle name="Normal 2 13" xfId="781"/>
    <cellStyle name="Normal 2 14" xfId="782"/>
    <cellStyle name="Normal 2 15" xfId="783"/>
    <cellStyle name="Normal 2 16" xfId="784"/>
    <cellStyle name="Normal 2 17" xfId="785"/>
    <cellStyle name="Normal 2 17 2" xfId="786"/>
    <cellStyle name="Normal 2 17 3" xfId="787"/>
    <cellStyle name="Normal 2 17 4" xfId="788"/>
    <cellStyle name="Normal 2 17 5" xfId="789"/>
    <cellStyle name="Normal 2 18" xfId="790"/>
    <cellStyle name="Normal 2 18 2" xfId="791"/>
    <cellStyle name="Normal 2 18 3" xfId="792"/>
    <cellStyle name="Normal 2 18 4" xfId="793"/>
    <cellStyle name="Normal 2 18 5" xfId="794"/>
    <cellStyle name="Normal 2 19" xfId="795"/>
    <cellStyle name="Normal 2 19 2" xfId="796"/>
    <cellStyle name="Normal 2 19 3" xfId="797"/>
    <cellStyle name="Normal 2 19 4" xfId="798"/>
    <cellStyle name="Normal 2 19 5" xfId="799"/>
    <cellStyle name="Normal 2 2" xfId="9"/>
    <cellStyle name="Normal 2 2 10" xfId="800"/>
    <cellStyle name="Normal 2 2 10 2" xfId="801"/>
    <cellStyle name="Normal 2 2 10 3" xfId="802"/>
    <cellStyle name="Normal 2 2 10 4" xfId="803"/>
    <cellStyle name="Normal 2 2 10 5" xfId="804"/>
    <cellStyle name="Normal 2 2 11" xfId="805"/>
    <cellStyle name="Normal 2 2 11 2" xfId="806"/>
    <cellStyle name="Normal 2 2 11 3" xfId="807"/>
    <cellStyle name="Normal 2 2 11 4" xfId="808"/>
    <cellStyle name="Normal 2 2 11 5" xfId="809"/>
    <cellStyle name="Normal 2 2 12" xfId="810"/>
    <cellStyle name="Normal 2 2 13" xfId="811"/>
    <cellStyle name="Normal 2 2 14" xfId="812"/>
    <cellStyle name="Normal 2 2 15" xfId="813"/>
    <cellStyle name="Normal 2 2 16" xfId="814"/>
    <cellStyle name="Normal 2 2 17" xfId="815"/>
    <cellStyle name="Normal 2 2 18" xfId="816"/>
    <cellStyle name="Normal 2 2 19" xfId="817"/>
    <cellStyle name="Normal 2 2 2" xfId="818"/>
    <cellStyle name="Normal 2 2 2 10" xfId="819"/>
    <cellStyle name="Normal 2 2 2 11" xfId="820"/>
    <cellStyle name="Normal 2 2 2 11 2" xfId="821"/>
    <cellStyle name="Normal 2 2 2 11 3" xfId="822"/>
    <cellStyle name="Normal 2 2 2 11 4" xfId="823"/>
    <cellStyle name="Normal 2 2 2 11 5" xfId="824"/>
    <cellStyle name="Normal 2 2 2 12" xfId="825"/>
    <cellStyle name="Normal 2 2 2 12 2" xfId="826"/>
    <cellStyle name="Normal 2 2 2 12 3" xfId="827"/>
    <cellStyle name="Normal 2 2 2 12 4" xfId="828"/>
    <cellStyle name="Normal 2 2 2 12 5" xfId="829"/>
    <cellStyle name="Normal 2 2 2 13" xfId="830"/>
    <cellStyle name="Normal 2 2 2 13 2" xfId="831"/>
    <cellStyle name="Normal 2 2 2 13 3" xfId="832"/>
    <cellStyle name="Normal 2 2 2 13 4" xfId="833"/>
    <cellStyle name="Normal 2 2 2 13 5" xfId="834"/>
    <cellStyle name="Normal 2 2 2 14" xfId="835"/>
    <cellStyle name="Normal 2 2 2 14 2" xfId="836"/>
    <cellStyle name="Normal 2 2 2 14 3" xfId="837"/>
    <cellStyle name="Normal 2 2 2 14 4" xfId="838"/>
    <cellStyle name="Normal 2 2 2 14 5" xfId="839"/>
    <cellStyle name="Normal 2 2 2 15" xfId="840"/>
    <cellStyle name="Normal 2 2 2 15 2" xfId="841"/>
    <cellStyle name="Normal 2 2 2 15 3" xfId="842"/>
    <cellStyle name="Normal 2 2 2 15 4" xfId="843"/>
    <cellStyle name="Normal 2 2 2 15 5" xfId="844"/>
    <cellStyle name="Normal 2 2 2 16" xfId="845"/>
    <cellStyle name="Normal 2 2 2 16 2" xfId="846"/>
    <cellStyle name="Normal 2 2 2 16 3" xfId="847"/>
    <cellStyle name="Normal 2 2 2 16 4" xfId="848"/>
    <cellStyle name="Normal 2 2 2 16 5" xfId="849"/>
    <cellStyle name="Normal 2 2 2 17" xfId="850"/>
    <cellStyle name="Normal 2 2 2 17 2" xfId="851"/>
    <cellStyle name="Normal 2 2 2 17 3" xfId="852"/>
    <cellStyle name="Normal 2 2 2 17 4" xfId="853"/>
    <cellStyle name="Normal 2 2 2 17 5" xfId="854"/>
    <cellStyle name="Normal 2 2 2 18" xfId="855"/>
    <cellStyle name="Normal 2 2 2 19" xfId="856"/>
    <cellStyle name="Normal 2 2 2 2" xfId="857"/>
    <cellStyle name="Normal 2 2 2 2 10" xfId="858"/>
    <cellStyle name="Normal 2 2 2 2 11" xfId="859"/>
    <cellStyle name="Normal 2 2 2 2 12" xfId="860"/>
    <cellStyle name="Normal 2 2 2 2 13" xfId="861"/>
    <cellStyle name="Normal 2 2 2 2 14" xfId="862"/>
    <cellStyle name="Normal 2 2 2 2 15" xfId="863"/>
    <cellStyle name="Normal 2 2 2 2 16" xfId="864"/>
    <cellStyle name="Normal 2 2 2 2 17" xfId="865"/>
    <cellStyle name="Normal 2 2 2 2 18" xfId="866"/>
    <cellStyle name="Normal 2 2 2 2 2" xfId="867"/>
    <cellStyle name="Normal 2 2 2 2 3" xfId="868"/>
    <cellStyle name="Normal 2 2 2 2 4" xfId="869"/>
    <cellStyle name="Normal 2 2 2 2 5" xfId="870"/>
    <cellStyle name="Normal 2 2 2 2 6" xfId="871"/>
    <cellStyle name="Normal 2 2 2 2 7" xfId="872"/>
    <cellStyle name="Normal 2 2 2 2 8" xfId="873"/>
    <cellStyle name="Normal 2 2 2 2 9" xfId="874"/>
    <cellStyle name="Normal 2 2 2 20" xfId="875"/>
    <cellStyle name="Normal 2 2 2 21" xfId="876"/>
    <cellStyle name="Normal 2 2 2 22" xfId="877"/>
    <cellStyle name="Normal 2 2 2 23" xfId="878"/>
    <cellStyle name="Normal 2 2 2 24" xfId="879"/>
    <cellStyle name="Normal 2 2 2 25" xfId="880"/>
    <cellStyle name="Normal 2 2 2 26" xfId="881"/>
    <cellStyle name="Normal 2 2 2 3" xfId="882"/>
    <cellStyle name="Normal 2 2 2 4" xfId="883"/>
    <cellStyle name="Normal 2 2 2 5" xfId="884"/>
    <cellStyle name="Normal 2 2 2 6" xfId="885"/>
    <cellStyle name="Normal 2 2 2 7" xfId="886"/>
    <cellStyle name="Normal 2 2 2 8" xfId="887"/>
    <cellStyle name="Normal 2 2 2 9" xfId="888"/>
    <cellStyle name="Normal 2 2 20" xfId="889"/>
    <cellStyle name="Normal 2 2 21" xfId="890"/>
    <cellStyle name="Normal 2 2 22" xfId="891"/>
    <cellStyle name="Normal 2 2 23" xfId="892"/>
    <cellStyle name="Normal 2 2 24" xfId="893"/>
    <cellStyle name="Normal 2 2 25" xfId="894"/>
    <cellStyle name="Normal 2 2 26" xfId="895"/>
    <cellStyle name="Normal 2 2 27" xfId="896"/>
    <cellStyle name="Normal 2 2 3" xfId="897"/>
    <cellStyle name="Normal 2 2 4" xfId="898"/>
    <cellStyle name="Normal 2 2 4 2" xfId="899"/>
    <cellStyle name="Normal 2 2 4 3" xfId="900"/>
    <cellStyle name="Normal 2 2 4 4" xfId="901"/>
    <cellStyle name="Normal 2 2 4 5" xfId="902"/>
    <cellStyle name="Normal 2 2 5" xfId="903"/>
    <cellStyle name="Normal 2 2 5 2" xfId="904"/>
    <cellStyle name="Normal 2 2 5 3" xfId="905"/>
    <cellStyle name="Normal 2 2 5 4" xfId="906"/>
    <cellStyle name="Normal 2 2 5 5" xfId="907"/>
    <cellStyle name="Normal 2 2 6" xfId="908"/>
    <cellStyle name="Normal 2 2 6 2" xfId="909"/>
    <cellStyle name="Normal 2 2 6 3" xfId="910"/>
    <cellStyle name="Normal 2 2 6 4" xfId="911"/>
    <cellStyle name="Normal 2 2 6 5" xfId="912"/>
    <cellStyle name="Normal 2 2 7" xfId="913"/>
    <cellStyle name="Normal 2 2 7 2" xfId="914"/>
    <cellStyle name="Normal 2 2 7 3" xfId="915"/>
    <cellStyle name="Normal 2 2 7 4" xfId="916"/>
    <cellStyle name="Normal 2 2 7 5" xfId="917"/>
    <cellStyle name="Normal 2 2 8" xfId="918"/>
    <cellStyle name="Normal 2 2 8 2" xfId="919"/>
    <cellStyle name="Normal 2 2 8 3" xfId="920"/>
    <cellStyle name="Normal 2 2 8 4" xfId="921"/>
    <cellStyle name="Normal 2 2 8 5" xfId="922"/>
    <cellStyle name="Normal 2 2 9" xfId="923"/>
    <cellStyle name="Normal 2 2 9 2" xfId="924"/>
    <cellStyle name="Normal 2 2 9 3" xfId="925"/>
    <cellStyle name="Normal 2 2 9 4" xfId="926"/>
    <cellStyle name="Normal 2 2 9 5" xfId="927"/>
    <cellStyle name="Normal 2 20" xfId="928"/>
    <cellStyle name="Normal 2 20 2" xfId="929"/>
    <cellStyle name="Normal 2 20 3" xfId="930"/>
    <cellStyle name="Normal 2 20 4" xfId="931"/>
    <cellStyle name="Normal 2 20 5" xfId="932"/>
    <cellStyle name="Normal 2 21" xfId="933"/>
    <cellStyle name="Normal 2 21 2" xfId="934"/>
    <cellStyle name="Normal 2 21 3" xfId="935"/>
    <cellStyle name="Normal 2 21 4" xfId="936"/>
    <cellStyle name="Normal 2 21 5" xfId="937"/>
    <cellStyle name="Normal 2 22" xfId="938"/>
    <cellStyle name="Normal 2 22 2" xfId="939"/>
    <cellStyle name="Normal 2 22 3" xfId="940"/>
    <cellStyle name="Normal 2 22 4" xfId="941"/>
    <cellStyle name="Normal 2 22 5" xfId="942"/>
    <cellStyle name="Normal 2 23" xfId="943"/>
    <cellStyle name="Normal 2 23 2" xfId="944"/>
    <cellStyle name="Normal 2 23 3" xfId="945"/>
    <cellStyle name="Normal 2 23 4" xfId="946"/>
    <cellStyle name="Normal 2 23 5" xfId="947"/>
    <cellStyle name="Normal 2 24" xfId="948"/>
    <cellStyle name="Normal 2 24 2" xfId="949"/>
    <cellStyle name="Normal 2 24 3" xfId="950"/>
    <cellStyle name="Normal 2 24 4" xfId="951"/>
    <cellStyle name="Normal 2 24 5" xfId="952"/>
    <cellStyle name="Normal 2 25" xfId="953"/>
    <cellStyle name="Normal 2 25 2" xfId="954"/>
    <cellStyle name="Normal 2 25 3" xfId="955"/>
    <cellStyle name="Normal 2 25 4" xfId="956"/>
    <cellStyle name="Normal 2 25 5" xfId="957"/>
    <cellStyle name="Normal 2 26" xfId="958"/>
    <cellStyle name="Normal 2 26 2" xfId="959"/>
    <cellStyle name="Normal 2 26 3" xfId="960"/>
    <cellStyle name="Normal 2 26 4" xfId="961"/>
    <cellStyle name="Normal 2 26 5" xfId="962"/>
    <cellStyle name="Normal 2 27" xfId="963"/>
    <cellStyle name="Normal 2 27 2" xfId="964"/>
    <cellStyle name="Normal 2 27 3" xfId="965"/>
    <cellStyle name="Normal 2 27 4" xfId="966"/>
    <cellStyle name="Normal 2 27 5" xfId="967"/>
    <cellStyle name="Normal 2 28" xfId="968"/>
    <cellStyle name="Normal 2 28 2" xfId="969"/>
    <cellStyle name="Normal 2 28 3" xfId="970"/>
    <cellStyle name="Normal 2 28 4" xfId="971"/>
    <cellStyle name="Normal 2 28 5" xfId="972"/>
    <cellStyle name="Normal 2 29" xfId="973"/>
    <cellStyle name="Normal 2 29 2" xfId="974"/>
    <cellStyle name="Normal 2 29 3" xfId="975"/>
    <cellStyle name="Normal 2 29 4" xfId="976"/>
    <cellStyle name="Normal 2 29 5" xfId="977"/>
    <cellStyle name="Normal 2 3" xfId="978"/>
    <cellStyle name="Normal 2 30" xfId="979"/>
    <cellStyle name="Normal 2 30 2" xfId="980"/>
    <cellStyle name="Normal 2 30 3" xfId="981"/>
    <cellStyle name="Normal 2 30 4" xfId="982"/>
    <cellStyle name="Normal 2 30 5" xfId="983"/>
    <cellStyle name="Normal 2 31" xfId="984"/>
    <cellStyle name="Normal 2 31 2" xfId="985"/>
    <cellStyle name="Normal 2 31 3" xfId="986"/>
    <cellStyle name="Normal 2 31 4" xfId="987"/>
    <cellStyle name="Normal 2 31 5" xfId="988"/>
    <cellStyle name="Normal 2 32" xfId="989"/>
    <cellStyle name="Normal 2 32 2" xfId="990"/>
    <cellStyle name="Normal 2 32 3" xfId="991"/>
    <cellStyle name="Normal 2 32 4" xfId="992"/>
    <cellStyle name="Normal 2 32 5" xfId="993"/>
    <cellStyle name="Normal 2 33" xfId="994"/>
    <cellStyle name="Normal 2 34" xfId="995"/>
    <cellStyle name="Normal 2 35" xfId="996"/>
    <cellStyle name="Normal 2 36" xfId="997"/>
    <cellStyle name="Normal 2 37" xfId="998"/>
    <cellStyle name="Normal 2 38" xfId="999"/>
    <cellStyle name="Normal 2 39" xfId="1000"/>
    <cellStyle name="Normal 2 4" xfId="1001"/>
    <cellStyle name="Normal 2 40" xfId="1002"/>
    <cellStyle name="Normal 2 41" xfId="1003"/>
    <cellStyle name="Normal 2 42" xfId="1004"/>
    <cellStyle name="Normal 2 43" xfId="1005"/>
    <cellStyle name="Normal 2 44" xfId="1006"/>
    <cellStyle name="Normal 2 45" xfId="1007"/>
    <cellStyle name="Normal 2 46" xfId="1008"/>
    <cellStyle name="Normal 2 47" xfId="1009"/>
    <cellStyle name="Normal 2 48" xfId="1010"/>
    <cellStyle name="Normal 2 49" xfId="1011"/>
    <cellStyle name="Normal 2 5" xfId="1012"/>
    <cellStyle name="Normal 2 50" xfId="1013"/>
    <cellStyle name="Normal 2 51" xfId="1014"/>
    <cellStyle name="Normal 2 52" xfId="1015"/>
    <cellStyle name="Normal 2 53" xfId="1016"/>
    <cellStyle name="Normal 2 54" xfId="1017"/>
    <cellStyle name="Normal 2 55" xfId="1018"/>
    <cellStyle name="Normal 2 56" xfId="1019"/>
    <cellStyle name="Normal 2 57" xfId="1020"/>
    <cellStyle name="Normal 2 58" xfId="1021"/>
    <cellStyle name="Normal 2 59" xfId="1022"/>
    <cellStyle name="Normal 2 6" xfId="1023"/>
    <cellStyle name="Normal 2 7" xfId="1024"/>
    <cellStyle name="Normal 2 8" xfId="1025"/>
    <cellStyle name="Normal 2 9" xfId="1026"/>
    <cellStyle name="Normal 20" xfId="12"/>
    <cellStyle name="Normal 20 2" xfId="1027"/>
    <cellStyle name="Normal 20 3" xfId="1028"/>
    <cellStyle name="Normal 20 4" xfId="1029"/>
    <cellStyle name="Normal 20 5" xfId="1030"/>
    <cellStyle name="Normal 23 2" xfId="1031"/>
    <cellStyle name="Normal 27" xfId="1032"/>
    <cellStyle name="Normal 27 2" xfId="1033"/>
    <cellStyle name="Normal 29" xfId="1034"/>
    <cellStyle name="Normal 29 2" xfId="1035"/>
    <cellStyle name="Normal 29 2 2" xfId="1036"/>
    <cellStyle name="Normal 29 2 3" xfId="1037"/>
    <cellStyle name="Normal 29 2 4" xfId="1038"/>
    <cellStyle name="Normal 29 2 5" xfId="1039"/>
    <cellStyle name="Normal 29 3" xfId="1040"/>
    <cellStyle name="Normal 29 4" xfId="1041"/>
    <cellStyle name="Normal 29 5" xfId="1042"/>
    <cellStyle name="Normal 29 6" xfId="1043"/>
    <cellStyle name="Normal 3" xfId="1044"/>
    <cellStyle name="Normal 30" xfId="1045"/>
    <cellStyle name="Normal 31" xfId="1046"/>
    <cellStyle name="Normal 31 2" xfId="1047"/>
    <cellStyle name="Normal 31 2 2" xfId="1048"/>
    <cellStyle name="Normal 31 2 3" xfId="1049"/>
    <cellStyle name="Normal 31 2 4" xfId="1050"/>
    <cellStyle name="Normal 31 2 5" xfId="1051"/>
    <cellStyle name="Normal 31 3" xfId="1052"/>
    <cellStyle name="Normal 31 4" xfId="1053"/>
    <cellStyle name="Normal 31 5" xfId="1054"/>
    <cellStyle name="Normal 31 6" xfId="1055"/>
    <cellStyle name="Normal 32" xfId="1056"/>
    <cellStyle name="Normal 33" xfId="1057"/>
    <cellStyle name="Normal 34" xfId="1058"/>
    <cellStyle name="Normal 35" xfId="1059"/>
    <cellStyle name="Normal 36" xfId="1060"/>
    <cellStyle name="Normal 4" xfId="1061"/>
    <cellStyle name="Normal 5" xfId="6"/>
    <cellStyle name="Normal 50" xfId="1062"/>
    <cellStyle name="Normal 51" xfId="1063"/>
    <cellStyle name="Normal 51 2" xfId="1064"/>
    <cellStyle name="Normal 51 3" xfId="1065"/>
    <cellStyle name="Normal 51 4" xfId="1066"/>
    <cellStyle name="Normal 51 5" xfId="1067"/>
    <cellStyle name="Normal 52" xfId="1068"/>
    <cellStyle name="Normal 53" xfId="1069"/>
    <cellStyle name="Normal 54" xfId="1070"/>
    <cellStyle name="Normal 55" xfId="1071"/>
    <cellStyle name="Normal 56" xfId="1072"/>
    <cellStyle name="Normal 57" xfId="1073"/>
    <cellStyle name="Normal 58" xfId="1074"/>
    <cellStyle name="Normal 59" xfId="1075"/>
    <cellStyle name="Normal 6" xfId="1076"/>
    <cellStyle name="Normal 7" xfId="1077"/>
    <cellStyle name="Normal 8" xfId="1078"/>
    <cellStyle name="Normal 9" xfId="1079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1027956</xdr:colOff>
      <xdr:row>2</xdr:row>
      <xdr:rowOff>51954</xdr:rowOff>
    </xdr:from>
    <xdr:to>
      <xdr:col>0</xdr:col>
      <xdr:colOff>2561480</xdr:colOff>
      <xdr:row>5</xdr:row>
      <xdr:rowOff>158461</xdr:rowOff>
    </xdr:to>
    <xdr:pic>
      <xdr:nvPicPr>
        <xdr:cNvPr id="2" name="5 Imagen" descr="Captura de pantalla 2011-11-17 a las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7956" y="446561"/>
          <a:ext cx="1533524" cy="8004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149678</xdr:colOff>
      <xdr:row>2</xdr:row>
      <xdr:rowOff>40822</xdr:rowOff>
    </xdr:from>
    <xdr:to>
      <xdr:col>9</xdr:col>
      <xdr:colOff>851436</xdr:colOff>
      <xdr:row>5</xdr:row>
      <xdr:rowOff>146462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137321" y="435429"/>
          <a:ext cx="1150794" cy="7996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898072</xdr:colOff>
      <xdr:row>2</xdr:row>
      <xdr:rowOff>0</xdr:rowOff>
    </xdr:from>
    <xdr:to>
      <xdr:col>1</xdr:col>
      <xdr:colOff>1</xdr:colOff>
      <xdr:row>2</xdr:row>
      <xdr:rowOff>1588</xdr:rowOff>
    </xdr:to>
    <xdr:cxnSp macro="">
      <xdr:nvCxnSpPr>
        <xdr:cNvPr id="6" name="5 Conector recto"/>
        <xdr:cNvCxnSpPr/>
      </xdr:nvCxnSpPr>
      <xdr:spPr>
        <a:xfrm rot="10800000">
          <a:off x="898072" y="392206"/>
          <a:ext cx="1925811" cy="1588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900793</xdr:colOff>
      <xdr:row>6</xdr:row>
      <xdr:rowOff>2720</xdr:rowOff>
    </xdr:from>
    <xdr:to>
      <xdr:col>1</xdr:col>
      <xdr:colOff>2722</xdr:colOff>
      <xdr:row>6</xdr:row>
      <xdr:rowOff>4308</xdr:rowOff>
    </xdr:to>
    <xdr:cxnSp macro="">
      <xdr:nvCxnSpPr>
        <xdr:cNvPr id="7" name="6 Conector recto"/>
        <xdr:cNvCxnSpPr/>
      </xdr:nvCxnSpPr>
      <xdr:spPr>
        <a:xfrm rot="10800000">
          <a:off x="900793" y="1295399"/>
          <a:ext cx="1932215" cy="1588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903516</xdr:colOff>
      <xdr:row>1</xdr:row>
      <xdr:rowOff>190499</xdr:rowOff>
    </xdr:from>
    <xdr:to>
      <xdr:col>0</xdr:col>
      <xdr:colOff>911680</xdr:colOff>
      <xdr:row>6</xdr:row>
      <xdr:rowOff>5441</xdr:rowOff>
    </xdr:to>
    <xdr:cxnSp macro="">
      <xdr:nvCxnSpPr>
        <xdr:cNvPr id="8" name="7 Conector recto"/>
        <xdr:cNvCxnSpPr/>
      </xdr:nvCxnSpPr>
      <xdr:spPr>
        <a:xfrm rot="5400000">
          <a:off x="449037" y="835478"/>
          <a:ext cx="917121" cy="8164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OMARTI~1\CONFIG~1\Temp\CARTERA%20AGN%20DIC%20CONSO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INAMICA PROYECTOS"/>
      <sheetName val="TABLA DINAMICA CAPACITACIONES"/>
      <sheetName val="TABLA DINAMICA OTROS"/>
      <sheetName val="CARTERA CONSOLIDADA"/>
      <sheetName val="INDICADORES DE CARTERA"/>
      <sheetName val="GRAFICAS DE INDICADORES"/>
      <sheetName val="MODELO DE CARTERA"/>
      <sheetName val="FACTURACION POR PROYECTO"/>
      <sheetName val="FACTURACION DE CAPACITACIONES"/>
      <sheetName val="FACTURAS OTROS SERVICIOS"/>
      <sheetName val="INFORMACION POR PROYECTO 240713"/>
      <sheetName val="CARTERA AGOSTO"/>
      <sheetName val="CARTERA SEPTIEMBRE"/>
      <sheetName val="OCTUBRE"/>
      <sheetName val="DICIEMBRE 2013"/>
      <sheetName val="Hoja1"/>
    </sheetNames>
    <sheetDataSet>
      <sheetData sheetId="0" refreshError="1"/>
      <sheetData sheetId="1" refreshError="1"/>
      <sheetData sheetId="2" refreshError="1"/>
      <sheetData sheetId="3">
        <row r="9">
          <cell r="AQ9" t="str">
            <v>S</v>
          </cell>
        </row>
        <row r="10">
          <cell r="AQ10" t="str">
            <v>S.TCS</v>
          </cell>
        </row>
        <row r="11">
          <cell r="AQ11" t="str">
            <v>S.O</v>
          </cell>
        </row>
        <row r="12">
          <cell r="AQ12" t="str">
            <v>CARTERA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H57"/>
  <sheetViews>
    <sheetView showGridLines="0" tabSelected="1" zoomScale="85" zoomScaleNormal="85" workbookViewId="0">
      <selection activeCell="B12" sqref="B12"/>
    </sheetView>
  </sheetViews>
  <sheetFormatPr baseColWidth="10" defaultRowHeight="15"/>
  <cols>
    <col min="1" max="1" width="42.42578125" style="19" customWidth="1"/>
    <col min="2" max="2" width="10.5703125" bestFit="1" customWidth="1"/>
    <col min="3" max="3" width="23.85546875" bestFit="1" customWidth="1"/>
    <col min="4" max="4" width="19.7109375" bestFit="1" customWidth="1"/>
    <col min="5" max="5" width="6.7109375" bestFit="1" customWidth="1"/>
    <col min="6" max="6" width="19.7109375" bestFit="1" customWidth="1"/>
    <col min="7" max="7" width="6.7109375" bestFit="1" customWidth="1"/>
    <col min="8" max="8" width="19.7109375" bestFit="1" customWidth="1"/>
    <col min="9" max="9" width="6.7109375" bestFit="1" customWidth="1"/>
    <col min="10" max="10" width="19.7109375" bestFit="1" customWidth="1"/>
    <col min="11" max="11" width="6.7109375" bestFit="1" customWidth="1"/>
  </cols>
  <sheetData>
    <row r="2" spans="1:34" ht="15.75" thickBot="1"/>
    <row r="3" spans="1:34" ht="19.5" customHeight="1">
      <c r="A3" s="30"/>
      <c r="B3" s="50" t="s">
        <v>41</v>
      </c>
      <c r="C3" s="51"/>
      <c r="D3" s="51"/>
      <c r="E3" s="51"/>
      <c r="F3" s="51"/>
      <c r="G3" s="51"/>
      <c r="H3" s="52"/>
      <c r="I3" s="20"/>
      <c r="J3" s="21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7"/>
      <c r="Y3" s="15"/>
    </row>
    <row r="4" spans="1:34" ht="19.5" customHeight="1">
      <c r="A4" s="30"/>
      <c r="B4" s="53"/>
      <c r="C4" s="54"/>
      <c r="D4" s="54"/>
      <c r="E4" s="54"/>
      <c r="F4" s="54"/>
      <c r="G4" s="54"/>
      <c r="H4" s="55"/>
      <c r="I4" s="22"/>
      <c r="J4" s="24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14"/>
      <c r="Y4" s="16"/>
      <c r="Z4" s="14"/>
      <c r="AA4" s="14"/>
      <c r="AB4" s="14"/>
      <c r="AC4" s="14"/>
      <c r="AD4" s="14"/>
      <c r="AE4" s="14"/>
      <c r="AF4" s="14"/>
      <c r="AG4" s="14"/>
      <c r="AH4" s="14"/>
    </row>
    <row r="5" spans="1:34" ht="15.75" customHeight="1">
      <c r="A5" s="30"/>
      <c r="B5" s="53"/>
      <c r="C5" s="54"/>
      <c r="D5" s="54"/>
      <c r="E5" s="54"/>
      <c r="F5" s="54"/>
      <c r="G5" s="54"/>
      <c r="H5" s="55"/>
      <c r="I5" s="22"/>
      <c r="J5" s="24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8"/>
      <c r="Y5" s="17"/>
    </row>
    <row r="6" spans="1:34" ht="15.75" customHeight="1" thickBot="1">
      <c r="A6" s="30"/>
      <c r="B6" s="56"/>
      <c r="C6" s="57"/>
      <c r="D6" s="57"/>
      <c r="E6" s="57"/>
      <c r="F6" s="57"/>
      <c r="G6" s="57"/>
      <c r="H6" s="58"/>
      <c r="I6" s="25"/>
      <c r="J6" s="26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9"/>
      <c r="Y6" s="18"/>
    </row>
    <row r="8" spans="1:34" ht="15.75" thickBot="1"/>
    <row r="9" spans="1:34" ht="18.75" thickBot="1">
      <c r="A9" s="47" t="s">
        <v>37</v>
      </c>
      <c r="B9" s="48"/>
      <c r="C9" s="48"/>
      <c r="D9" s="48"/>
      <c r="E9" s="48"/>
      <c r="F9" s="48"/>
      <c r="G9" s="48"/>
      <c r="H9" s="48"/>
      <c r="I9" s="48"/>
      <c r="J9" s="48"/>
      <c r="K9" s="49"/>
    </row>
    <row r="10" spans="1:34" ht="33.75" customHeight="1" thickBot="1">
      <c r="A10" s="45" t="s">
        <v>0</v>
      </c>
      <c r="B10" s="44" t="s">
        <v>1</v>
      </c>
      <c r="C10" s="1" t="s">
        <v>2</v>
      </c>
      <c r="D10" s="1" t="s">
        <v>38</v>
      </c>
      <c r="E10" s="13" t="s">
        <v>35</v>
      </c>
      <c r="F10" s="1" t="s">
        <v>3</v>
      </c>
      <c r="G10" s="13" t="s">
        <v>35</v>
      </c>
      <c r="H10" s="1" t="s">
        <v>39</v>
      </c>
      <c r="I10" s="13" t="s">
        <v>35</v>
      </c>
      <c r="J10" s="1" t="s">
        <v>40</v>
      </c>
      <c r="K10" s="13" t="s">
        <v>35</v>
      </c>
    </row>
    <row r="11" spans="1:34" ht="15.75">
      <c r="A11" s="31" t="s">
        <v>4</v>
      </c>
      <c r="B11" s="32" t="s">
        <v>5</v>
      </c>
      <c r="C11" s="33">
        <f>+C12+C13</f>
        <v>19513856582</v>
      </c>
      <c r="D11" s="33">
        <f>+D12+D13</f>
        <v>8588611255</v>
      </c>
      <c r="E11" s="34">
        <f t="shared" ref="E11:E54" si="0">+D11/$C11</f>
        <v>0.44012884992310125</v>
      </c>
      <c r="F11" s="33">
        <f>+F12+F13</f>
        <v>7899057397</v>
      </c>
      <c r="G11" s="34">
        <f t="shared" ref="G11:G54" si="1">+F11/$C11</f>
        <v>0.40479222360823641</v>
      </c>
      <c r="H11" s="33">
        <f>+H12+H13</f>
        <v>3044793786.6100001</v>
      </c>
      <c r="I11" s="34">
        <f t="shared" ref="I11:I54" si="2">+H11/$C11</f>
        <v>0.15603239543220704</v>
      </c>
      <c r="J11" s="33">
        <f>+J12+J13</f>
        <v>2862224448.6099997</v>
      </c>
      <c r="K11" s="35">
        <f t="shared" ref="K11:K54" si="3">+J11/$C11</f>
        <v>0.14667651351143868</v>
      </c>
    </row>
    <row r="12" spans="1:34" ht="15.75">
      <c r="A12" s="36" t="s">
        <v>6</v>
      </c>
      <c r="B12" s="3" t="s">
        <v>7</v>
      </c>
      <c r="C12" s="5">
        <f>+C14+C39</f>
        <v>9938856582</v>
      </c>
      <c r="D12" s="5">
        <f>+D14+D39</f>
        <v>3270011147</v>
      </c>
      <c r="E12" s="12">
        <f t="shared" si="0"/>
        <v>0.32901281148600442</v>
      </c>
      <c r="F12" s="5">
        <f>+F14+F39</f>
        <v>3157521689</v>
      </c>
      <c r="G12" s="12">
        <f t="shared" si="1"/>
        <v>0.31769466265551149</v>
      </c>
      <c r="H12" s="5">
        <f>+H14+H39</f>
        <v>1846175486.6100001</v>
      </c>
      <c r="I12" s="12">
        <f t="shared" si="2"/>
        <v>0.1857533078758335</v>
      </c>
      <c r="J12" s="5">
        <f>+J14+J39</f>
        <v>1712994371.6099999</v>
      </c>
      <c r="K12" s="37">
        <f t="shared" si="3"/>
        <v>0.17235326392699524</v>
      </c>
    </row>
    <row r="13" spans="1:34" ht="15.75">
      <c r="A13" s="36" t="s">
        <v>6</v>
      </c>
      <c r="B13" s="3" t="s">
        <v>8</v>
      </c>
      <c r="C13" s="5">
        <f>+C15+C40</f>
        <v>9575000000</v>
      </c>
      <c r="D13" s="5">
        <f>+D15+D40</f>
        <v>5318600108</v>
      </c>
      <c r="E13" s="12">
        <f t="shared" si="0"/>
        <v>0.55546737420365533</v>
      </c>
      <c r="F13" s="5">
        <f>+F15+F40</f>
        <v>4741535708</v>
      </c>
      <c r="G13" s="12">
        <f t="shared" si="1"/>
        <v>0.49519955174934727</v>
      </c>
      <c r="H13" s="5">
        <f>+H15+H40</f>
        <v>1198618300</v>
      </c>
      <c r="I13" s="12">
        <f t="shared" si="2"/>
        <v>0.12518206788511749</v>
      </c>
      <c r="J13" s="5">
        <f>+J15+J40</f>
        <v>1149230077</v>
      </c>
      <c r="K13" s="37">
        <f t="shared" si="3"/>
        <v>0.12002402892950392</v>
      </c>
    </row>
    <row r="14" spans="1:34" ht="15.75">
      <c r="A14" s="38" t="s">
        <v>9</v>
      </c>
      <c r="B14" s="6" t="s">
        <v>7</v>
      </c>
      <c r="C14" s="7">
        <f>+C16+C27+C32</f>
        <v>7681856582</v>
      </c>
      <c r="D14" s="7">
        <f>+D16+D27+D32</f>
        <v>2000664590</v>
      </c>
      <c r="E14" s="12">
        <f t="shared" si="0"/>
        <v>0.26044024236119229</v>
      </c>
      <c r="F14" s="7">
        <f>+F16+F27+F32</f>
        <v>2000596802</v>
      </c>
      <c r="G14" s="12">
        <f t="shared" si="1"/>
        <v>0.26043141793193142</v>
      </c>
      <c r="H14" s="7">
        <f>+H16+H27+H32</f>
        <v>1614956649.6100001</v>
      </c>
      <c r="I14" s="12">
        <f t="shared" si="2"/>
        <v>0.2102299922383529</v>
      </c>
      <c r="J14" s="7">
        <f>+J16+J27+J32</f>
        <v>1586286010.6099999</v>
      </c>
      <c r="K14" s="37">
        <f t="shared" si="3"/>
        <v>0.20649773836274934</v>
      </c>
    </row>
    <row r="15" spans="1:34" ht="15.75">
      <c r="A15" s="38" t="s">
        <v>9</v>
      </c>
      <c r="B15" s="6" t="s">
        <v>8</v>
      </c>
      <c r="C15" s="7">
        <f>+C17+C28+C33</f>
        <v>2176589426</v>
      </c>
      <c r="D15" s="7">
        <f>+D17+D28+D33</f>
        <v>896197777</v>
      </c>
      <c r="E15" s="12">
        <f t="shared" si="0"/>
        <v>0.41174406449588258</v>
      </c>
      <c r="F15" s="7">
        <f>+F17+F28+F33</f>
        <v>792593722</v>
      </c>
      <c r="G15" s="12">
        <f t="shared" si="1"/>
        <v>0.36414480036162777</v>
      </c>
      <c r="H15" s="7">
        <f>+H17+H28+H33</f>
        <v>259114666</v>
      </c>
      <c r="I15" s="12">
        <f t="shared" si="2"/>
        <v>0.11904618432158091</v>
      </c>
      <c r="J15" s="7">
        <f>+J17+J28+J33</f>
        <v>220081127</v>
      </c>
      <c r="K15" s="37">
        <f t="shared" si="3"/>
        <v>0.10111283477309331</v>
      </c>
    </row>
    <row r="16" spans="1:34" ht="15.75">
      <c r="A16" s="39" t="s">
        <v>10</v>
      </c>
      <c r="B16" s="8" t="s">
        <v>7</v>
      </c>
      <c r="C16" s="9">
        <f>+C18+C19+C20+C21+C22+C25</f>
        <v>6677473161</v>
      </c>
      <c r="D16" s="9">
        <f>+D18+D19+D20+D21+D22+D25</f>
        <v>1459322856</v>
      </c>
      <c r="E16" s="12">
        <f t="shared" si="0"/>
        <v>0.21854417394340464</v>
      </c>
      <c r="F16" s="9">
        <f>+F18+F19+F20+F21+F22+F25</f>
        <v>1459255068</v>
      </c>
      <c r="G16" s="12">
        <f t="shared" si="1"/>
        <v>0.21853402219911969</v>
      </c>
      <c r="H16" s="9">
        <f>+H18+H19+H20+H21+H22+H25</f>
        <v>1459255068</v>
      </c>
      <c r="I16" s="12">
        <f t="shared" si="2"/>
        <v>0.21853402219911969</v>
      </c>
      <c r="J16" s="9">
        <f>+J18+J19+J20+J21+J22+J25</f>
        <v>1459255068</v>
      </c>
      <c r="K16" s="37">
        <f t="shared" si="3"/>
        <v>0.21853402219911969</v>
      </c>
    </row>
    <row r="17" spans="1:11" ht="15.75">
      <c r="A17" s="39" t="s">
        <v>10</v>
      </c>
      <c r="B17" s="8" t="s">
        <v>8</v>
      </c>
      <c r="C17" s="9">
        <f>+C23+C24+C26</f>
        <v>799471179</v>
      </c>
      <c r="D17" s="9">
        <f>+D23+D24+D26</f>
        <v>578293381</v>
      </c>
      <c r="E17" s="12">
        <f t="shared" si="0"/>
        <v>0.72334487620097188</v>
      </c>
      <c r="F17" s="9">
        <f>+F23+F24+F26</f>
        <v>567571868</v>
      </c>
      <c r="G17" s="12">
        <f t="shared" si="1"/>
        <v>0.70993412008914958</v>
      </c>
      <c r="H17" s="9">
        <f>+H23+H24+H26</f>
        <v>96601901</v>
      </c>
      <c r="I17" s="12">
        <f t="shared" si="2"/>
        <v>0.12083224953879169</v>
      </c>
      <c r="J17" s="9">
        <f>+J23+J24+J26</f>
        <v>94789901</v>
      </c>
      <c r="K17" s="37">
        <f t="shared" si="3"/>
        <v>0.11856575132397612</v>
      </c>
    </row>
    <row r="18" spans="1:11" ht="15.75">
      <c r="A18" s="40" t="s">
        <v>11</v>
      </c>
      <c r="B18" s="2" t="s">
        <v>7</v>
      </c>
      <c r="C18" s="4">
        <v>3745083480</v>
      </c>
      <c r="D18" s="4">
        <v>895531404</v>
      </c>
      <c r="E18" s="12">
        <f t="shared" si="0"/>
        <v>0.2391218804019824</v>
      </c>
      <c r="F18" s="4">
        <v>895531404</v>
      </c>
      <c r="G18" s="12">
        <f t="shared" si="1"/>
        <v>0.2391218804019824</v>
      </c>
      <c r="H18" s="4">
        <v>895531404</v>
      </c>
      <c r="I18" s="12">
        <f t="shared" si="2"/>
        <v>0.2391218804019824</v>
      </c>
      <c r="J18" s="4">
        <v>895531404</v>
      </c>
      <c r="K18" s="37">
        <f t="shared" si="3"/>
        <v>0.2391218804019824</v>
      </c>
    </row>
    <row r="19" spans="1:11" ht="15.75">
      <c r="A19" s="40" t="s">
        <v>14</v>
      </c>
      <c r="B19" s="2" t="s">
        <v>7</v>
      </c>
      <c r="C19" s="4">
        <v>364140090</v>
      </c>
      <c r="D19" s="4">
        <v>87102157</v>
      </c>
      <c r="E19" s="12">
        <f t="shared" si="0"/>
        <v>0.23919958112824105</v>
      </c>
      <c r="F19" s="4">
        <v>87102157</v>
      </c>
      <c r="G19" s="12">
        <f t="shared" si="1"/>
        <v>0.23919958112824105</v>
      </c>
      <c r="H19" s="4">
        <v>87102157</v>
      </c>
      <c r="I19" s="12">
        <f t="shared" si="2"/>
        <v>0.23919958112824105</v>
      </c>
      <c r="J19" s="4">
        <v>87102157</v>
      </c>
      <c r="K19" s="37">
        <f t="shared" si="3"/>
        <v>0.23919958112824105</v>
      </c>
    </row>
    <row r="20" spans="1:11" ht="15.75">
      <c r="A20" s="40" t="s">
        <v>16</v>
      </c>
      <c r="B20" s="2" t="s">
        <v>7</v>
      </c>
      <c r="C20" s="4">
        <v>1029734129</v>
      </c>
      <c r="D20" s="4">
        <v>90208694</v>
      </c>
      <c r="E20" s="12">
        <f t="shared" si="0"/>
        <v>8.7603869250797647E-2</v>
      </c>
      <c r="F20" s="4">
        <v>90208694</v>
      </c>
      <c r="G20" s="12">
        <f t="shared" si="1"/>
        <v>8.7603869250797647E-2</v>
      </c>
      <c r="H20" s="4">
        <v>90208694</v>
      </c>
      <c r="I20" s="12">
        <f t="shared" si="2"/>
        <v>8.7603869250797647E-2</v>
      </c>
      <c r="J20" s="4">
        <v>90208694</v>
      </c>
      <c r="K20" s="37">
        <f t="shared" si="3"/>
        <v>8.7603869250797647E-2</v>
      </c>
    </row>
    <row r="21" spans="1:11" ht="30">
      <c r="A21" s="40" t="s">
        <v>33</v>
      </c>
      <c r="B21" s="2" t="s">
        <v>7</v>
      </c>
      <c r="C21" s="4">
        <v>78269870</v>
      </c>
      <c r="D21" s="4">
        <v>0</v>
      </c>
      <c r="E21" s="12">
        <f t="shared" si="0"/>
        <v>0</v>
      </c>
      <c r="F21" s="4">
        <v>0</v>
      </c>
      <c r="G21" s="12">
        <f t="shared" si="1"/>
        <v>0</v>
      </c>
      <c r="H21" s="4">
        <v>0</v>
      </c>
      <c r="I21" s="12">
        <f t="shared" si="2"/>
        <v>0</v>
      </c>
      <c r="J21" s="4">
        <v>0</v>
      </c>
      <c r="K21" s="37">
        <f t="shared" si="3"/>
        <v>0</v>
      </c>
    </row>
    <row r="22" spans="1:11" ht="30">
      <c r="A22" s="40" t="s">
        <v>17</v>
      </c>
      <c r="B22" s="2" t="s">
        <v>7</v>
      </c>
      <c r="C22" s="4">
        <v>35363875</v>
      </c>
      <c r="D22" s="4">
        <v>9064331</v>
      </c>
      <c r="E22" s="12">
        <f t="shared" si="0"/>
        <v>0.25631611354807698</v>
      </c>
      <c r="F22" s="4">
        <v>8996543</v>
      </c>
      <c r="G22" s="12">
        <f t="shared" si="1"/>
        <v>0.25439924216449694</v>
      </c>
      <c r="H22" s="4">
        <v>8996543</v>
      </c>
      <c r="I22" s="12">
        <f t="shared" si="2"/>
        <v>0.25439924216449694</v>
      </c>
      <c r="J22" s="4">
        <v>8996543</v>
      </c>
      <c r="K22" s="37">
        <f t="shared" si="3"/>
        <v>0.25439924216449694</v>
      </c>
    </row>
    <row r="23" spans="1:11" ht="30">
      <c r="A23" s="40" t="s">
        <v>17</v>
      </c>
      <c r="B23" s="2" t="s">
        <v>8</v>
      </c>
      <c r="C23" s="4">
        <v>11028001</v>
      </c>
      <c r="D23" s="4">
        <v>0</v>
      </c>
      <c r="E23" s="12">
        <f t="shared" si="0"/>
        <v>0</v>
      </c>
      <c r="F23" s="4">
        <v>0</v>
      </c>
      <c r="G23" s="12">
        <f t="shared" si="1"/>
        <v>0</v>
      </c>
      <c r="H23" s="4">
        <v>0</v>
      </c>
      <c r="I23" s="12">
        <f t="shared" si="2"/>
        <v>0</v>
      </c>
      <c r="J23" s="4">
        <v>0</v>
      </c>
      <c r="K23" s="37">
        <f t="shared" si="3"/>
        <v>0</v>
      </c>
    </row>
    <row r="24" spans="1:11" ht="15.75">
      <c r="A24" s="40" t="s">
        <v>18</v>
      </c>
      <c r="B24" s="2" t="s">
        <v>8</v>
      </c>
      <c r="C24" s="4">
        <v>595364329</v>
      </c>
      <c r="D24" s="4">
        <v>578293381</v>
      </c>
      <c r="E24" s="12">
        <f t="shared" si="0"/>
        <v>0.97132688814482204</v>
      </c>
      <c r="F24" s="4">
        <v>567571868</v>
      </c>
      <c r="G24" s="12">
        <f t="shared" si="1"/>
        <v>0.95331856537881365</v>
      </c>
      <c r="H24" s="4">
        <v>96601901</v>
      </c>
      <c r="I24" s="12">
        <f t="shared" si="2"/>
        <v>0.16225678344259689</v>
      </c>
      <c r="J24" s="4">
        <v>94789901</v>
      </c>
      <c r="K24" s="37">
        <f t="shared" si="3"/>
        <v>0.15921326888900661</v>
      </c>
    </row>
    <row r="25" spans="1:11" ht="30">
      <c r="A25" s="40" t="s">
        <v>19</v>
      </c>
      <c r="B25" s="2" t="s">
        <v>7</v>
      </c>
      <c r="C25" s="4">
        <v>1424881717</v>
      </c>
      <c r="D25" s="4">
        <v>377416270</v>
      </c>
      <c r="E25" s="12">
        <f t="shared" si="0"/>
        <v>0.26487550896128176</v>
      </c>
      <c r="F25" s="4">
        <v>377416270</v>
      </c>
      <c r="G25" s="12">
        <f t="shared" si="1"/>
        <v>0.26487550896128176</v>
      </c>
      <c r="H25" s="4">
        <v>377416270</v>
      </c>
      <c r="I25" s="12">
        <f t="shared" si="2"/>
        <v>0.26487550896128176</v>
      </c>
      <c r="J25" s="4">
        <v>377416270</v>
      </c>
      <c r="K25" s="37">
        <f t="shared" si="3"/>
        <v>0.26487550896128176</v>
      </c>
    </row>
    <row r="26" spans="1:11" ht="30">
      <c r="A26" s="40" t="s">
        <v>19</v>
      </c>
      <c r="B26" s="2" t="s">
        <v>8</v>
      </c>
      <c r="C26" s="4">
        <v>193078849</v>
      </c>
      <c r="D26" s="4">
        <v>0</v>
      </c>
      <c r="E26" s="12">
        <f t="shared" si="0"/>
        <v>0</v>
      </c>
      <c r="F26" s="4">
        <v>0</v>
      </c>
      <c r="G26" s="12">
        <f t="shared" si="1"/>
        <v>0</v>
      </c>
      <c r="H26" s="4">
        <v>0</v>
      </c>
      <c r="I26" s="12">
        <f t="shared" si="2"/>
        <v>0</v>
      </c>
      <c r="J26" s="4">
        <v>0</v>
      </c>
      <c r="K26" s="37">
        <f t="shared" si="3"/>
        <v>0</v>
      </c>
    </row>
    <row r="27" spans="1:11" ht="15.75">
      <c r="A27" s="39" t="s">
        <v>12</v>
      </c>
      <c r="B27" s="8" t="s">
        <v>7</v>
      </c>
      <c r="C27" s="9">
        <f>+C30</f>
        <v>793191308</v>
      </c>
      <c r="D27" s="9">
        <f>+D30</f>
        <v>541341734</v>
      </c>
      <c r="E27" s="12">
        <f t="shared" si="0"/>
        <v>0.68248571125290247</v>
      </c>
      <c r="F27" s="9">
        <f>+F30</f>
        <v>541341734</v>
      </c>
      <c r="G27" s="12">
        <f t="shared" si="1"/>
        <v>0.68248571125290247</v>
      </c>
      <c r="H27" s="9">
        <f>+H30</f>
        <v>155701581.61000001</v>
      </c>
      <c r="I27" s="12">
        <f t="shared" si="2"/>
        <v>0.19629763972400971</v>
      </c>
      <c r="J27" s="9">
        <f>+J30</f>
        <v>127030942.61</v>
      </c>
      <c r="K27" s="37">
        <f t="shared" si="3"/>
        <v>0.16015170782733792</v>
      </c>
    </row>
    <row r="28" spans="1:11" ht="15.75">
      <c r="A28" s="39" t="s">
        <v>12</v>
      </c>
      <c r="B28" s="8" t="s">
        <v>8</v>
      </c>
      <c r="C28" s="9">
        <f>+C29+C31</f>
        <v>1306963352</v>
      </c>
      <c r="D28" s="9">
        <f>+D29+D31</f>
        <v>276540033</v>
      </c>
      <c r="E28" s="12">
        <f t="shared" si="0"/>
        <v>0.2115897378276296</v>
      </c>
      <c r="F28" s="9">
        <f>+F29+F31</f>
        <v>189954491</v>
      </c>
      <c r="G28" s="12">
        <f t="shared" si="1"/>
        <v>0.14534033468445717</v>
      </c>
      <c r="H28" s="9">
        <f>+H29+H31</f>
        <v>127582324</v>
      </c>
      <c r="I28" s="12">
        <f t="shared" si="2"/>
        <v>9.7617369151755673E-2</v>
      </c>
      <c r="J28" s="9">
        <f>+J29+J31</f>
        <v>91060785</v>
      </c>
      <c r="K28" s="37">
        <f t="shared" si="3"/>
        <v>6.9673556539020687E-2</v>
      </c>
    </row>
    <row r="29" spans="1:11" ht="15.75">
      <c r="A29" s="40" t="s">
        <v>20</v>
      </c>
      <c r="B29" s="2" t="s">
        <v>8</v>
      </c>
      <c r="C29" s="4">
        <v>88153539</v>
      </c>
      <c r="D29" s="4">
        <v>32138000</v>
      </c>
      <c r="E29" s="12">
        <f t="shared" si="0"/>
        <v>0.36456846049028163</v>
      </c>
      <c r="F29" s="4">
        <v>32138000</v>
      </c>
      <c r="G29" s="12">
        <f t="shared" si="1"/>
        <v>0.36456846049028163</v>
      </c>
      <c r="H29" s="4">
        <v>32138000</v>
      </c>
      <c r="I29" s="12">
        <f t="shared" si="2"/>
        <v>0.36456846049028163</v>
      </c>
      <c r="J29" s="4">
        <v>0</v>
      </c>
      <c r="K29" s="37">
        <f t="shared" si="3"/>
        <v>0</v>
      </c>
    </row>
    <row r="30" spans="1:11" ht="15.75">
      <c r="A30" s="40" t="s">
        <v>21</v>
      </c>
      <c r="B30" s="2" t="s">
        <v>7</v>
      </c>
      <c r="C30" s="4">
        <v>793191308</v>
      </c>
      <c r="D30" s="4">
        <v>541341734</v>
      </c>
      <c r="E30" s="12">
        <f t="shared" si="0"/>
        <v>0.68248571125290247</v>
      </c>
      <c r="F30" s="4">
        <v>541341734</v>
      </c>
      <c r="G30" s="12">
        <f t="shared" si="1"/>
        <v>0.68248571125290247</v>
      </c>
      <c r="H30" s="4">
        <v>155701581.61000001</v>
      </c>
      <c r="I30" s="12">
        <f t="shared" si="2"/>
        <v>0.19629763972400971</v>
      </c>
      <c r="J30" s="4">
        <v>127030942.61</v>
      </c>
      <c r="K30" s="37">
        <f t="shared" si="3"/>
        <v>0.16015170782733792</v>
      </c>
    </row>
    <row r="31" spans="1:11" ht="15.75">
      <c r="A31" s="40" t="s">
        <v>21</v>
      </c>
      <c r="B31" s="2" t="s">
        <v>8</v>
      </c>
      <c r="C31" s="4">
        <v>1218809813</v>
      </c>
      <c r="D31" s="4">
        <v>244402033</v>
      </c>
      <c r="E31" s="12">
        <f t="shared" si="0"/>
        <v>0.2005251601957688</v>
      </c>
      <c r="F31" s="4">
        <v>157816491</v>
      </c>
      <c r="G31" s="12">
        <f t="shared" si="1"/>
        <v>0.12948409941953756</v>
      </c>
      <c r="H31" s="4">
        <v>95444324</v>
      </c>
      <c r="I31" s="12">
        <f t="shared" si="2"/>
        <v>7.8309448268283677E-2</v>
      </c>
      <c r="J31" s="4">
        <v>91060785</v>
      </c>
      <c r="K31" s="37">
        <f t="shared" si="3"/>
        <v>7.4712874829799228E-2</v>
      </c>
    </row>
    <row r="32" spans="1:11" ht="15.75">
      <c r="A32" s="39" t="s">
        <v>13</v>
      </c>
      <c r="B32" s="8" t="s">
        <v>7</v>
      </c>
      <c r="C32" s="9">
        <f>+C34+C38</f>
        <v>211192113</v>
      </c>
      <c r="D32" s="9">
        <f>+D34+D38</f>
        <v>0</v>
      </c>
      <c r="E32" s="12">
        <f t="shared" si="0"/>
        <v>0</v>
      </c>
      <c r="F32" s="9">
        <f>+F34+F38</f>
        <v>0</v>
      </c>
      <c r="G32" s="12">
        <f t="shared" si="1"/>
        <v>0</v>
      </c>
      <c r="H32" s="9">
        <f>+H34+H38</f>
        <v>0</v>
      </c>
      <c r="I32" s="12">
        <f t="shared" si="2"/>
        <v>0</v>
      </c>
      <c r="J32" s="9">
        <f>+J34+J38</f>
        <v>0</v>
      </c>
      <c r="K32" s="37">
        <f t="shared" si="3"/>
        <v>0</v>
      </c>
    </row>
    <row r="33" spans="1:11" ht="15.75">
      <c r="A33" s="39" t="s">
        <v>13</v>
      </c>
      <c r="B33" s="8" t="s">
        <v>8</v>
      </c>
      <c r="C33" s="9">
        <f>+C35+C37+C36</f>
        <v>70154895</v>
      </c>
      <c r="D33" s="9">
        <f>+D35+D37+D36</f>
        <v>41364363</v>
      </c>
      <c r="E33" s="12">
        <f t="shared" si="0"/>
        <v>0.58961478026586744</v>
      </c>
      <c r="F33" s="9">
        <f>+F35+F37+F36</f>
        <v>35067363</v>
      </c>
      <c r="G33" s="12">
        <f t="shared" si="1"/>
        <v>0.49985625379383719</v>
      </c>
      <c r="H33" s="9">
        <f>+H35+H37+H36</f>
        <v>34930441</v>
      </c>
      <c r="I33" s="12">
        <f t="shared" si="2"/>
        <v>0.49790454393809586</v>
      </c>
      <c r="J33" s="9">
        <f>+J35+J37+J36</f>
        <v>34230441</v>
      </c>
      <c r="K33" s="37">
        <f t="shared" si="3"/>
        <v>0.48792662293914058</v>
      </c>
    </row>
    <row r="34" spans="1:11" ht="15.75">
      <c r="A34" s="40" t="s">
        <v>22</v>
      </c>
      <c r="B34" s="2" t="s">
        <v>7</v>
      </c>
      <c r="C34" s="4">
        <v>11192113</v>
      </c>
      <c r="D34" s="4">
        <v>0</v>
      </c>
      <c r="E34" s="12">
        <f t="shared" si="0"/>
        <v>0</v>
      </c>
      <c r="F34" s="4">
        <v>0</v>
      </c>
      <c r="G34" s="12">
        <f t="shared" si="1"/>
        <v>0</v>
      </c>
      <c r="H34" s="4">
        <v>0</v>
      </c>
      <c r="I34" s="12">
        <f t="shared" si="2"/>
        <v>0</v>
      </c>
      <c r="J34" s="4">
        <v>0</v>
      </c>
      <c r="K34" s="37">
        <f t="shared" si="3"/>
        <v>0</v>
      </c>
    </row>
    <row r="35" spans="1:11" ht="45">
      <c r="A35" s="40" t="s">
        <v>23</v>
      </c>
      <c r="B35" s="2" t="s">
        <v>8</v>
      </c>
      <c r="C35" s="4">
        <v>36286404</v>
      </c>
      <c r="D35" s="4">
        <v>24117243</v>
      </c>
      <c r="E35" s="12">
        <f t="shared" si="0"/>
        <v>0.66463579582038501</v>
      </c>
      <c r="F35" s="4">
        <v>24117243</v>
      </c>
      <c r="G35" s="12">
        <f t="shared" si="1"/>
        <v>0.66463579582038501</v>
      </c>
      <c r="H35" s="4">
        <v>24021158</v>
      </c>
      <c r="I35" s="12">
        <f t="shared" si="2"/>
        <v>0.66198783434147956</v>
      </c>
      <c r="J35" s="4">
        <v>24021158</v>
      </c>
      <c r="K35" s="37">
        <f t="shared" si="3"/>
        <v>0.66198783434147956</v>
      </c>
    </row>
    <row r="36" spans="1:11" ht="30">
      <c r="A36" s="40" t="s">
        <v>24</v>
      </c>
      <c r="B36" s="2" t="s">
        <v>8</v>
      </c>
      <c r="C36" s="4">
        <v>23568491</v>
      </c>
      <c r="D36" s="4">
        <v>17247120</v>
      </c>
      <c r="E36" s="12">
        <f t="shared" si="0"/>
        <v>0.73178719842521955</v>
      </c>
      <c r="F36" s="4">
        <v>10950120</v>
      </c>
      <c r="G36" s="12">
        <f t="shared" si="1"/>
        <v>0.46460844693026804</v>
      </c>
      <c r="H36" s="4">
        <v>10909283</v>
      </c>
      <c r="I36" s="12">
        <f t="shared" si="2"/>
        <v>0.46287575220662197</v>
      </c>
      <c r="J36" s="4">
        <v>10209283</v>
      </c>
      <c r="K36" s="37">
        <f t="shared" si="3"/>
        <v>0.43317508108601438</v>
      </c>
    </row>
    <row r="37" spans="1:11" ht="15.75">
      <c r="A37" s="40" t="s">
        <v>25</v>
      </c>
      <c r="B37" s="2" t="s">
        <v>8</v>
      </c>
      <c r="C37" s="4">
        <v>10300000</v>
      </c>
      <c r="D37" s="4">
        <v>0</v>
      </c>
      <c r="E37" s="12">
        <f t="shared" si="0"/>
        <v>0</v>
      </c>
      <c r="F37" s="4">
        <v>0</v>
      </c>
      <c r="G37" s="12">
        <f t="shared" si="1"/>
        <v>0</v>
      </c>
      <c r="H37" s="4">
        <v>0</v>
      </c>
      <c r="I37" s="12">
        <f t="shared" si="2"/>
        <v>0</v>
      </c>
      <c r="J37" s="4">
        <v>0</v>
      </c>
      <c r="K37" s="37">
        <f t="shared" si="3"/>
        <v>0</v>
      </c>
    </row>
    <row r="38" spans="1:11" ht="30">
      <c r="A38" s="40" t="s">
        <v>34</v>
      </c>
      <c r="B38" s="2" t="s">
        <v>7</v>
      </c>
      <c r="C38" s="4">
        <v>200000000</v>
      </c>
      <c r="D38" s="4">
        <v>0</v>
      </c>
      <c r="E38" s="12">
        <f t="shared" si="0"/>
        <v>0</v>
      </c>
      <c r="F38" s="4">
        <v>0</v>
      </c>
      <c r="G38" s="12">
        <f t="shared" si="1"/>
        <v>0</v>
      </c>
      <c r="H38" s="4">
        <v>0</v>
      </c>
      <c r="I38" s="12">
        <f t="shared" si="2"/>
        <v>0</v>
      </c>
      <c r="J38" s="4">
        <v>0</v>
      </c>
      <c r="K38" s="37">
        <f t="shared" si="3"/>
        <v>0</v>
      </c>
    </row>
    <row r="39" spans="1:11" ht="15.75">
      <c r="A39" s="38" t="s">
        <v>15</v>
      </c>
      <c r="B39" s="6" t="s">
        <v>7</v>
      </c>
      <c r="C39" s="7">
        <f>+C42+C46+C49+C53+C54</f>
        <v>2257000000</v>
      </c>
      <c r="D39" s="7">
        <f>+D42+D46+D49+D53+D54</f>
        <v>1269346557</v>
      </c>
      <c r="E39" s="12">
        <f t="shared" si="0"/>
        <v>0.56240432299512633</v>
      </c>
      <c r="F39" s="7">
        <f>+F42+F46+F49+F53+F54</f>
        <v>1156924887</v>
      </c>
      <c r="G39" s="12">
        <f t="shared" si="1"/>
        <v>0.51259410146211781</v>
      </c>
      <c r="H39" s="7">
        <f>+H42+H46+H49+H53+H54</f>
        <v>231218837</v>
      </c>
      <c r="I39" s="12">
        <f t="shared" si="2"/>
        <v>0.10244520912715994</v>
      </c>
      <c r="J39" s="7">
        <f>+J42+J46+J49+J53+J54</f>
        <v>126708361</v>
      </c>
      <c r="K39" s="37">
        <f t="shared" si="3"/>
        <v>5.6140168808152417E-2</v>
      </c>
    </row>
    <row r="40" spans="1:11" ht="15.75">
      <c r="A40" s="38" t="s">
        <v>15</v>
      </c>
      <c r="B40" s="6" t="s">
        <v>8</v>
      </c>
      <c r="C40" s="7">
        <f>+C41+C43+C44+C45+C47+C48+C50</f>
        <v>7398410574</v>
      </c>
      <c r="D40" s="7">
        <f>+D41+D43+D44+D45+D47+D48+D50</f>
        <v>4422402331</v>
      </c>
      <c r="E40" s="12">
        <f t="shared" si="0"/>
        <v>0.59775032579855847</v>
      </c>
      <c r="F40" s="7">
        <f>+F41+F43+F44+F45+F47+F48+F50</f>
        <v>3948941986</v>
      </c>
      <c r="G40" s="12">
        <f t="shared" si="1"/>
        <v>0.53375545281004566</v>
      </c>
      <c r="H40" s="7">
        <f>+H41+H43+H44+H45+H47+H48+H50</f>
        <v>939503634</v>
      </c>
      <c r="I40" s="12">
        <f t="shared" si="2"/>
        <v>0.12698722578355787</v>
      </c>
      <c r="J40" s="7">
        <f>+J41+J43+J44+J45+J47+J48+J50</f>
        <v>929148950</v>
      </c>
      <c r="K40" s="37">
        <f t="shared" si="3"/>
        <v>0.12558764354945084</v>
      </c>
    </row>
    <row r="41" spans="1:11" ht="45">
      <c r="A41" s="40" t="s">
        <v>32</v>
      </c>
      <c r="B41" s="2" t="s">
        <v>8</v>
      </c>
      <c r="C41" s="4">
        <v>50000000</v>
      </c>
      <c r="D41" s="4">
        <v>49251634</v>
      </c>
      <c r="E41" s="12">
        <f t="shared" si="0"/>
        <v>0.98503267999999999</v>
      </c>
      <c r="F41" s="4">
        <v>49251634</v>
      </c>
      <c r="G41" s="12">
        <f t="shared" si="1"/>
        <v>0.98503267999999999</v>
      </c>
      <c r="H41" s="4">
        <v>0</v>
      </c>
      <c r="I41" s="12">
        <f t="shared" si="2"/>
        <v>0</v>
      </c>
      <c r="J41" s="4">
        <v>0</v>
      </c>
      <c r="K41" s="37">
        <f t="shared" si="3"/>
        <v>0</v>
      </c>
    </row>
    <row r="42" spans="1:11" ht="45">
      <c r="A42" s="40" t="s">
        <v>26</v>
      </c>
      <c r="B42" s="2" t="s">
        <v>7</v>
      </c>
      <c r="C42" s="4">
        <v>32000000</v>
      </c>
      <c r="D42" s="4">
        <v>0</v>
      </c>
      <c r="E42" s="12">
        <f t="shared" si="0"/>
        <v>0</v>
      </c>
      <c r="F42" s="4">
        <v>0</v>
      </c>
      <c r="G42" s="12">
        <f t="shared" si="1"/>
        <v>0</v>
      </c>
      <c r="H42" s="4">
        <v>0</v>
      </c>
      <c r="I42" s="12">
        <f t="shared" si="2"/>
        <v>0</v>
      </c>
      <c r="J42" s="4">
        <v>0</v>
      </c>
      <c r="K42" s="37">
        <f t="shared" si="3"/>
        <v>0</v>
      </c>
    </row>
    <row r="43" spans="1:11" ht="45">
      <c r="A43" s="40" t="s">
        <v>26</v>
      </c>
      <c r="B43" s="2" t="s">
        <v>8</v>
      </c>
      <c r="C43" s="4">
        <v>600410574</v>
      </c>
      <c r="D43" s="4">
        <v>90257481</v>
      </c>
      <c r="E43" s="12">
        <f t="shared" si="0"/>
        <v>0.15032626823790748</v>
      </c>
      <c r="F43" s="4">
        <v>90257481</v>
      </c>
      <c r="G43" s="12">
        <f t="shared" si="1"/>
        <v>0.15032626823790748</v>
      </c>
      <c r="H43" s="4">
        <v>19169621</v>
      </c>
      <c r="I43" s="12">
        <f t="shared" si="2"/>
        <v>3.1927520650227588E-2</v>
      </c>
      <c r="J43" s="4">
        <v>19169621</v>
      </c>
      <c r="K43" s="37">
        <f t="shared" si="3"/>
        <v>3.1927520650227588E-2</v>
      </c>
    </row>
    <row r="44" spans="1:11" ht="75">
      <c r="A44" s="40" t="s">
        <v>27</v>
      </c>
      <c r="B44" s="2" t="s">
        <v>8</v>
      </c>
      <c r="C44" s="4">
        <v>21000000</v>
      </c>
      <c r="D44" s="4">
        <v>0</v>
      </c>
      <c r="E44" s="12">
        <f t="shared" si="0"/>
        <v>0</v>
      </c>
      <c r="F44" s="4">
        <v>0</v>
      </c>
      <c r="G44" s="12">
        <f t="shared" si="1"/>
        <v>0</v>
      </c>
      <c r="H44" s="4">
        <v>0</v>
      </c>
      <c r="I44" s="12">
        <f t="shared" si="2"/>
        <v>0</v>
      </c>
      <c r="J44" s="4">
        <v>0</v>
      </c>
      <c r="K44" s="37">
        <f t="shared" si="3"/>
        <v>0</v>
      </c>
    </row>
    <row r="45" spans="1:11" ht="75">
      <c r="A45" s="40" t="s">
        <v>27</v>
      </c>
      <c r="B45" s="2" t="s">
        <v>8</v>
      </c>
      <c r="C45" s="4">
        <v>522000000</v>
      </c>
      <c r="D45" s="4">
        <v>0</v>
      </c>
      <c r="E45" s="12">
        <f t="shared" si="0"/>
        <v>0</v>
      </c>
      <c r="F45" s="4">
        <v>0</v>
      </c>
      <c r="G45" s="12">
        <f t="shared" si="1"/>
        <v>0</v>
      </c>
      <c r="H45" s="4">
        <v>0</v>
      </c>
      <c r="I45" s="12">
        <f t="shared" si="2"/>
        <v>0</v>
      </c>
      <c r="J45" s="4">
        <v>0</v>
      </c>
      <c r="K45" s="37">
        <f t="shared" si="3"/>
        <v>0</v>
      </c>
    </row>
    <row r="46" spans="1:11" ht="45">
      <c r="A46" s="40" t="s">
        <v>28</v>
      </c>
      <c r="B46" s="2" t="s">
        <v>7</v>
      </c>
      <c r="C46" s="4">
        <v>163000000</v>
      </c>
      <c r="D46" s="4">
        <v>0</v>
      </c>
      <c r="E46" s="12">
        <f t="shared" si="0"/>
        <v>0</v>
      </c>
      <c r="F46" s="4">
        <v>0</v>
      </c>
      <c r="G46" s="12">
        <f t="shared" si="1"/>
        <v>0</v>
      </c>
      <c r="H46" s="4">
        <v>0</v>
      </c>
      <c r="I46" s="12">
        <f t="shared" si="2"/>
        <v>0</v>
      </c>
      <c r="J46" s="4">
        <v>0</v>
      </c>
      <c r="K46" s="37">
        <f t="shared" si="3"/>
        <v>0</v>
      </c>
    </row>
    <row r="47" spans="1:11" ht="45">
      <c r="A47" s="40" t="s">
        <v>28</v>
      </c>
      <c r="B47" s="2" t="s">
        <v>8</v>
      </c>
      <c r="C47" s="4">
        <v>410000000</v>
      </c>
      <c r="D47" s="4">
        <v>53932000</v>
      </c>
      <c r="E47" s="12">
        <f t="shared" si="0"/>
        <v>0.13154146341463416</v>
      </c>
      <c r="F47" s="4">
        <v>53932000</v>
      </c>
      <c r="G47" s="12">
        <f t="shared" si="1"/>
        <v>0.13154146341463416</v>
      </c>
      <c r="H47" s="4">
        <v>2351976</v>
      </c>
      <c r="I47" s="12">
        <f t="shared" si="2"/>
        <v>5.7365268292682925E-3</v>
      </c>
      <c r="J47" s="4">
        <v>2351976</v>
      </c>
      <c r="K47" s="37">
        <f t="shared" si="3"/>
        <v>5.7365268292682925E-3</v>
      </c>
    </row>
    <row r="48" spans="1:11" ht="45">
      <c r="A48" s="40" t="s">
        <v>28</v>
      </c>
      <c r="B48" s="2" t="s">
        <v>8</v>
      </c>
      <c r="C48" s="4">
        <v>895000000</v>
      </c>
      <c r="D48" s="4">
        <v>861855497</v>
      </c>
      <c r="E48" s="12">
        <f t="shared" si="0"/>
        <v>0.96296703575418996</v>
      </c>
      <c r="F48" s="4">
        <v>861855497</v>
      </c>
      <c r="G48" s="12">
        <f t="shared" si="1"/>
        <v>0.96296703575418996</v>
      </c>
      <c r="H48" s="4">
        <v>127870170</v>
      </c>
      <c r="I48" s="12">
        <f t="shared" si="2"/>
        <v>0.14287169832402236</v>
      </c>
      <c r="J48" s="4">
        <v>127870170</v>
      </c>
      <c r="K48" s="37">
        <f t="shared" si="3"/>
        <v>0.14287169832402236</v>
      </c>
    </row>
    <row r="49" spans="1:11" ht="30">
      <c r="A49" s="40" t="s">
        <v>30</v>
      </c>
      <c r="B49" s="2" t="s">
        <v>7</v>
      </c>
      <c r="C49" s="4">
        <v>154000000</v>
      </c>
      <c r="D49" s="4">
        <v>112400000</v>
      </c>
      <c r="E49" s="12">
        <f t="shared" si="0"/>
        <v>0.72987012987012989</v>
      </c>
      <c r="F49" s="4">
        <v>59408000</v>
      </c>
      <c r="G49" s="12">
        <f t="shared" si="1"/>
        <v>0.38576623376623376</v>
      </c>
      <c r="H49" s="4">
        <v>15721213</v>
      </c>
      <c r="I49" s="12">
        <f t="shared" si="2"/>
        <v>0.10208579870129871</v>
      </c>
      <c r="J49" s="4">
        <v>8291500</v>
      </c>
      <c r="K49" s="37">
        <f t="shared" si="3"/>
        <v>5.3840909090909092E-2</v>
      </c>
    </row>
    <row r="50" spans="1:11" ht="30">
      <c r="A50" s="39" t="s">
        <v>30</v>
      </c>
      <c r="B50" s="8" t="s">
        <v>8</v>
      </c>
      <c r="C50" s="9">
        <f>+C51+C52</f>
        <v>4900000000</v>
      </c>
      <c r="D50" s="9">
        <f>+D51+D52</f>
        <v>3367105719</v>
      </c>
      <c r="E50" s="12">
        <f t="shared" si="0"/>
        <v>0.68716443244897962</v>
      </c>
      <c r="F50" s="9">
        <f>+F51+F52</f>
        <v>2893645374</v>
      </c>
      <c r="G50" s="12">
        <f t="shared" si="1"/>
        <v>0.59053987224489801</v>
      </c>
      <c r="H50" s="9">
        <f>+H51+H52</f>
        <v>790111867</v>
      </c>
      <c r="I50" s="12">
        <f t="shared" si="2"/>
        <v>0.16124731979591836</v>
      </c>
      <c r="J50" s="9">
        <f>+J51+J52</f>
        <v>779757183</v>
      </c>
      <c r="K50" s="37">
        <f t="shared" si="3"/>
        <v>0.15913411897959184</v>
      </c>
    </row>
    <row r="51" spans="1:11" ht="30">
      <c r="A51" s="40" t="s">
        <v>30</v>
      </c>
      <c r="B51" s="2" t="s">
        <v>8</v>
      </c>
      <c r="C51" s="4">
        <v>2840610574</v>
      </c>
      <c r="D51" s="4">
        <v>2378223063</v>
      </c>
      <c r="E51" s="12">
        <f t="shared" si="0"/>
        <v>0.83722249180080677</v>
      </c>
      <c r="F51" s="4">
        <v>2347110070</v>
      </c>
      <c r="G51" s="12">
        <f t="shared" si="1"/>
        <v>0.82626956735393753</v>
      </c>
      <c r="H51" s="4">
        <v>700835495</v>
      </c>
      <c r="I51" s="12">
        <f t="shared" si="2"/>
        <v>0.24672001907432173</v>
      </c>
      <c r="J51" s="4">
        <v>699758336</v>
      </c>
      <c r="K51" s="37">
        <f t="shared" si="3"/>
        <v>0.24634081926078191</v>
      </c>
    </row>
    <row r="52" spans="1:11" ht="30">
      <c r="A52" s="40" t="s">
        <v>30</v>
      </c>
      <c r="B52" s="2" t="s">
        <v>8</v>
      </c>
      <c r="C52" s="4">
        <v>2059389426</v>
      </c>
      <c r="D52" s="4">
        <v>988882656</v>
      </c>
      <c r="E52" s="12">
        <f t="shared" si="0"/>
        <v>0.48018244801845456</v>
      </c>
      <c r="F52" s="4">
        <v>546535304</v>
      </c>
      <c r="G52" s="12">
        <f t="shared" si="1"/>
        <v>0.26538705943613017</v>
      </c>
      <c r="H52" s="4">
        <v>89276372</v>
      </c>
      <c r="I52" s="12">
        <f t="shared" si="2"/>
        <v>4.3350893654632176E-2</v>
      </c>
      <c r="J52" s="4">
        <v>79998847</v>
      </c>
      <c r="K52" s="37">
        <f t="shared" si="3"/>
        <v>3.8845905485386328E-2</v>
      </c>
    </row>
    <row r="53" spans="1:11" ht="30">
      <c r="A53" s="40" t="s">
        <v>29</v>
      </c>
      <c r="B53" s="2" t="s">
        <v>7</v>
      </c>
      <c r="C53" s="4">
        <v>1700000000</v>
      </c>
      <c r="D53" s="4">
        <v>1126056557</v>
      </c>
      <c r="E53" s="12">
        <f t="shared" si="0"/>
        <v>0.66238620999999998</v>
      </c>
      <c r="F53" s="4">
        <v>1066626887</v>
      </c>
      <c r="G53" s="12">
        <f t="shared" si="1"/>
        <v>0.62742758058823533</v>
      </c>
      <c r="H53" s="4">
        <v>208494861</v>
      </c>
      <c r="I53" s="12">
        <f t="shared" si="2"/>
        <v>0.12264403588235294</v>
      </c>
      <c r="J53" s="4">
        <v>114503098</v>
      </c>
      <c r="K53" s="37">
        <f t="shared" si="3"/>
        <v>6.7354763529411762E-2</v>
      </c>
    </row>
    <row r="54" spans="1:11" ht="30.75" thickBot="1">
      <c r="A54" s="41" t="s">
        <v>31</v>
      </c>
      <c r="B54" s="10" t="s">
        <v>7</v>
      </c>
      <c r="C54" s="11">
        <v>208000000</v>
      </c>
      <c r="D54" s="11">
        <v>30890000</v>
      </c>
      <c r="E54" s="42">
        <f t="shared" si="0"/>
        <v>0.14850961538461538</v>
      </c>
      <c r="F54" s="11">
        <v>30890000</v>
      </c>
      <c r="G54" s="42">
        <f t="shared" si="1"/>
        <v>0.14850961538461538</v>
      </c>
      <c r="H54" s="11">
        <v>7002763</v>
      </c>
      <c r="I54" s="42">
        <f t="shared" si="2"/>
        <v>3.3667129807692306E-2</v>
      </c>
      <c r="J54" s="11">
        <v>3913763</v>
      </c>
      <c r="K54" s="43">
        <f t="shared" si="3"/>
        <v>1.8816168269230771E-2</v>
      </c>
    </row>
    <row r="57" spans="1:11" ht="15.75">
      <c r="A57" s="46" t="s">
        <v>36</v>
      </c>
    </row>
  </sheetData>
  <mergeCells count="2">
    <mergeCell ref="A9:K9"/>
    <mergeCell ref="B3:H6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DE GASTOS MARZO 2014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omartinez</dc:creator>
  <cp:lastModifiedBy>JORGE EDUARDO ALZATE CORTES</cp:lastModifiedBy>
  <dcterms:created xsi:type="dcterms:W3CDTF">2014-04-03T21:14:55Z</dcterms:created>
  <dcterms:modified xsi:type="dcterms:W3CDTF">2014-04-23T21:11:26Z</dcterms:modified>
</cp:coreProperties>
</file>