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mejia\Desktop\Plna Anual Compras\2014\"/>
    </mc:Choice>
  </mc:AlternateContent>
  <bookViews>
    <workbookView xWindow="0" yWindow="0" windowWidth="24000" windowHeight="9735"/>
  </bookViews>
  <sheets>
    <sheet name="PAA" sheetId="1" r:id="rId1"/>
    <sheet name="OBSERVACIONES " sheetId="2" r:id="rId2"/>
  </sheets>
  <definedNames>
    <definedName name="_xlnm._FilterDatabase" localSheetId="0" hidden="1">PAA!$A$20:$M$129</definedName>
    <definedName name="_xlnm.Print_Titles" localSheetId="0">PAA!$20:$20</definedName>
  </definedNames>
  <calcPr calcId="152511"/>
</workbook>
</file>

<file path=xl/calcChain.xml><?xml version="1.0" encoding="utf-8"?>
<calcChain xmlns="http://schemas.openxmlformats.org/spreadsheetml/2006/main">
  <c r="I131" i="1" l="1"/>
  <c r="I130" i="1"/>
  <c r="H112" i="1" l="1"/>
  <c r="I113" i="1"/>
  <c r="H64" i="1" l="1"/>
  <c r="H59" i="1"/>
  <c r="I110" i="1"/>
  <c r="I98" i="1" l="1"/>
  <c r="I111" i="1" l="1"/>
  <c r="I83" i="1"/>
  <c r="H29" i="1" l="1"/>
  <c r="I81" i="1" l="1"/>
  <c r="I56" i="1" l="1"/>
  <c r="I55" i="1"/>
  <c r="I26" i="1"/>
  <c r="H124" i="1" l="1"/>
  <c r="H115" i="1"/>
  <c r="I122" i="1" l="1"/>
  <c r="I123" i="1"/>
  <c r="I69" i="1" l="1"/>
  <c r="I68" i="1"/>
  <c r="I24" i="1" l="1"/>
  <c r="H101" i="1" l="1"/>
  <c r="I90" i="1"/>
  <c r="I126" i="1" l="1"/>
  <c r="I125" i="1"/>
  <c r="H72" i="1" l="1"/>
  <c r="I66" i="1"/>
  <c r="I118" i="1"/>
  <c r="I109" i="1" l="1"/>
  <c r="I108" i="1"/>
  <c r="H37" i="1" l="1"/>
  <c r="H119" i="1" l="1"/>
  <c r="E15" i="1" l="1"/>
  <c r="E16" i="1" s="1"/>
  <c r="I71" i="1"/>
  <c r="I82" i="1"/>
  <c r="I84" i="1"/>
  <c r="I85" i="1"/>
  <c r="I86" i="1"/>
  <c r="I87" i="1"/>
  <c r="I88" i="1"/>
  <c r="I89" i="1"/>
  <c r="I91" i="1"/>
  <c r="I92" i="1"/>
  <c r="I93" i="1"/>
  <c r="I94" i="1"/>
  <c r="I95" i="1"/>
  <c r="I96" i="1"/>
  <c r="I97" i="1"/>
  <c r="I99" i="1"/>
  <c r="I100" i="1"/>
  <c r="I101" i="1"/>
  <c r="I102" i="1"/>
  <c r="I103" i="1"/>
  <c r="I104" i="1"/>
  <c r="I105" i="1"/>
  <c r="I106" i="1"/>
  <c r="I107" i="1"/>
  <c r="I116" i="1"/>
  <c r="I117" i="1"/>
  <c r="I119" i="1"/>
  <c r="I120" i="1"/>
  <c r="I121" i="1"/>
  <c r="I124" i="1"/>
  <c r="I127" i="1"/>
  <c r="I128" i="1"/>
  <c r="I129" i="1"/>
  <c r="I22" i="1"/>
  <c r="I23" i="1"/>
  <c r="I25" i="1"/>
  <c r="I28" i="1"/>
  <c r="I29" i="1"/>
  <c r="I30" i="1"/>
  <c r="I31" i="1"/>
  <c r="I32" i="1"/>
  <c r="I33" i="1"/>
  <c r="I34" i="1"/>
  <c r="I35" i="1"/>
  <c r="I36" i="1"/>
  <c r="I37" i="1"/>
  <c r="I38" i="1"/>
  <c r="I39" i="1"/>
  <c r="I40" i="1"/>
  <c r="I41" i="1"/>
  <c r="I42" i="1"/>
  <c r="I43" i="1"/>
  <c r="I44" i="1"/>
  <c r="I45" i="1"/>
  <c r="I46" i="1"/>
  <c r="I47" i="1"/>
  <c r="I48" i="1"/>
  <c r="I49" i="1"/>
  <c r="I50" i="1"/>
  <c r="I51" i="1"/>
  <c r="I52" i="1"/>
  <c r="I53" i="1"/>
  <c r="I54" i="1"/>
  <c r="I57" i="1"/>
  <c r="I58" i="1"/>
  <c r="I59" i="1"/>
  <c r="I61" i="1"/>
  <c r="I62" i="1"/>
  <c r="I63" i="1"/>
  <c r="I64" i="1"/>
  <c r="I65" i="1"/>
  <c r="I67" i="1"/>
  <c r="I70" i="1"/>
  <c r="I73" i="1"/>
  <c r="I74" i="1"/>
  <c r="I75" i="1"/>
  <c r="I76" i="1"/>
  <c r="I77" i="1"/>
  <c r="I79" i="1"/>
  <c r="I80" i="1"/>
  <c r="I21" i="1"/>
  <c r="I115" i="1"/>
  <c r="H114" i="1"/>
  <c r="I114" i="1" s="1"/>
  <c r="I112" i="1"/>
  <c r="I27" i="1" l="1"/>
  <c r="E14" i="1"/>
</calcChain>
</file>

<file path=xl/sharedStrings.xml><?xml version="1.0" encoding="utf-8"?>
<sst xmlns="http://schemas.openxmlformats.org/spreadsheetml/2006/main" count="772" uniqueCount="204">
  <si>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</si>
  <si>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</si>
  <si>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</si>
  <si>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</si>
  <si>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</si>
  <si>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Página web</t>
  </si>
  <si>
    <t>Misión y visión</t>
  </si>
  <si>
    <t>Perspectiva estratégica</t>
  </si>
  <si>
    <t>Información de contacto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</si>
  <si>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</si>
  <si>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</si>
  <si>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</si>
  <si>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</si>
  <si>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</si>
  <si>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</si>
  <si>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</si>
  <si>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</si>
  <si>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</si>
  <si>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</si>
  <si>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</si>
  <si>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</si>
  <si>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</si>
  <si>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</si>
  <si>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</si>
  <si>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</si>
  <si>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C. NECESIDADES ADICIONALES</t>
  </si>
  <si>
    <t>Posibles códigos UNSPSC</t>
  </si>
  <si>
    <t>ADVERTENCIA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</si>
  <si>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</si>
  <si>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56112102
56101510</t>
  </si>
  <si>
    <t>53101902
53111601
53101602
53102502
53101604
53101904
53111602
46181604</t>
  </si>
  <si>
    <t>Directa</t>
  </si>
  <si>
    <t>Licitación Pública</t>
  </si>
  <si>
    <t>Propios</t>
  </si>
  <si>
    <t>Mínima Cuantía</t>
  </si>
  <si>
    <t>Claudia Ivonne Factor Lugo
Secretaría General
Tel: 3282888 ext. 205
claudia.factor@archivogeneral.gov.co</t>
  </si>
  <si>
    <t>NO</t>
  </si>
  <si>
    <t>SI</t>
  </si>
  <si>
    <t>N/A</t>
  </si>
  <si>
    <t>SOLICITUD</t>
  </si>
  <si>
    <t>Análisis, investigación y formulación de modelos y herramientas que permitan la identificación y apropiación en materia de tecnologías de la información y comunicaciones en gestión documental.</t>
  </si>
  <si>
    <t>Fomentar el desarrollo de proyectos archivísticos y  desarrollo de proyectos venta de servicios</t>
  </si>
  <si>
    <t>Soporte y apoyo administrativo a los equipos core del archivo general de la nación</t>
  </si>
  <si>
    <t>Apoyo a la capacitación virtual curso "vivamos el patrimonio" en el marco de la campaña contra el tráfico ilícito de bienes de patrimonio cultural</t>
  </si>
  <si>
    <t>Elaborar y desarrollar la metodología para la identificación, actualización y registro de archivos históricos tanto públicos como privados o declarados de interés cultural; así como el registro de diez (10) archivos históricos.</t>
  </si>
  <si>
    <t>Reprografía (fotocopia, heliografía) protocolos notariales y documentación de los fondos históricos</t>
  </si>
  <si>
    <t>Publicaciones, revista institucional, memorias de eventos, plegables, cartillas, folletos y otras a convenir según comité,  diagramar y editar el boletín institucional externo.</t>
  </si>
  <si>
    <t>Inscripción en el registro único de series documentales</t>
  </si>
  <si>
    <t>Elaboración y ejecución del plan de transferencias secundarias de los documentos de valor histórico que deban hacer las entidades públicas de acuerdo con las tablas de retención o valoración documental, así como sobre las donaciones y legados de archivos privados</t>
  </si>
  <si>
    <t>Adecuación de la normativa archivística</t>
  </si>
  <si>
    <t>Formular, coordinar y ejecutar proyectos de investigación tendientes a desarrollar un marco normativo (normas, criterios y metodologías) para almacenamiento seguro en alturas.</t>
  </si>
  <si>
    <t>Elaboración de objetos virtuales, diagramación y herramientas infografías de sensibilización, capacitación y divulgación.</t>
  </si>
  <si>
    <t>Desarrollo de capacitación externa a demanda de las entidades solicitantes y por la línea de venta de servicios.</t>
  </si>
  <si>
    <t>Seguimiento a comunidad a tres comunidades de grupos étnicos identificados</t>
  </si>
  <si>
    <t>Diseño de política y expedición normativa relacionada con la protección de archivos de memoria histórica y derechos humanos -  (protocolo archivístico, plan de registro de archivos especiales)</t>
  </si>
  <si>
    <t>Investigación sobre manejo técnico y archivístico de documentos audiovisuales, sonoros, fotográficos, orales y otros archivos especiales</t>
  </si>
  <si>
    <t>Compra de equipo de laboratorio</t>
  </si>
  <si>
    <t>Equipos y maquinas para oficina</t>
  </si>
  <si>
    <t>Mobiliario y enseres</t>
  </si>
  <si>
    <t>Dotación  de ley</t>
  </si>
  <si>
    <t>Dotación industrial</t>
  </si>
  <si>
    <t xml:space="preserve">Papelería, útiles de escritorio </t>
  </si>
  <si>
    <t>Papeles finos</t>
  </si>
  <si>
    <t>Material de archivo</t>
  </si>
  <si>
    <t>Mantenimiento instalaciones locativas - Adecuación de oficinas divisiones</t>
  </si>
  <si>
    <t>Mantenimiento sistema de seguridad - Mantenimiento preventivo y correctivo para el sistema electrónico de seguridad (detección de incendios cctv)</t>
  </si>
  <si>
    <t>Mantenimiento preventivo correctivo y configuración de los equipos de  red de la entidad (switches y puntos de red y voz)</t>
  </si>
  <si>
    <t>Soporte, mantenimiento preventivo y correctivo a los sistemas de información y apoyo administrativo</t>
  </si>
  <si>
    <t>Soporte actualización, mantenimiento preventivo y correctivo a los sistemas de información y apoyo administrativo novasof</t>
  </si>
  <si>
    <t>Servicio de aseo</t>
  </si>
  <si>
    <t>Servicio de seguridad y vigilancia</t>
  </si>
  <si>
    <t>Correo</t>
  </si>
  <si>
    <t xml:space="preserve">Publicaciones, revista institucional, memorias de eventos, plegables, cartillas, folletos y otras a convenir según comité editorial,  diagramar y editar el boletín institucional externo. </t>
  </si>
  <si>
    <t>Suscripciones (directorio telefónico y otros)</t>
  </si>
  <si>
    <t>Seguros</t>
  </si>
  <si>
    <t>Arrendamiento stand institucional feria del libro</t>
  </si>
  <si>
    <t>Tiquetes</t>
  </si>
  <si>
    <t>Servicios de bienestar social</t>
  </si>
  <si>
    <t xml:space="preserve">Servicios de capacitación </t>
  </si>
  <si>
    <t xml:space="preserve"> Mínima Cuantía</t>
  </si>
  <si>
    <t>Selección Abreviada</t>
  </si>
  <si>
    <t>Subasta Inversa</t>
  </si>
  <si>
    <t xml:space="preserve">Contratación Directa </t>
  </si>
  <si>
    <t>Recursos Corrientes</t>
  </si>
  <si>
    <t>Recursos Corrientes - Ingresos Corrientes</t>
  </si>
  <si>
    <t>Otros Recursos de Tesorería</t>
  </si>
  <si>
    <t xml:space="preserve">Ingresos Corrientes </t>
  </si>
  <si>
    <t>Ingresos Corrientes</t>
  </si>
  <si>
    <t>Repuestos-herramientas</t>
  </si>
  <si>
    <t>Químicos</t>
  </si>
  <si>
    <t>Elementos de laboratorio</t>
  </si>
  <si>
    <t>Convenio de Asociación</t>
  </si>
  <si>
    <t>Concurso de Méritos</t>
  </si>
  <si>
    <t>Refrigerios para capacitaciones</t>
  </si>
  <si>
    <t>Servicios de alojamiento, alimentación y logística</t>
  </si>
  <si>
    <t>Culminar el inventario en estado natural de la  sección archivo anexo II - paquetes (deposito 5)</t>
  </si>
  <si>
    <t>Ingreso archidoc, normalizar bases de datos y cuadros de clasificación en archidoc de los fondos descritos de la sección archivo anexo II</t>
  </si>
  <si>
    <t>Adquisición de documentos de significación histórica para los fondos históricos del AGN</t>
  </si>
  <si>
    <t>Jhon Alexander Gonzalez 
Subdirección de Tecnologías de la Información Archivística y Documento Electrónico
Tel 3282888 Ext 319
jhon.gonzalez@archivogeneral.gov.co</t>
  </si>
  <si>
    <t>John Francisco Cuervo Alonso
Subdirección del Sistema Nacional de Archivos
Tel 3282888 Ext 267
john.cuervo@archivogeneral.gov.co</t>
  </si>
  <si>
    <t>Marcela Camacho
Coordinadora del Grupo de Archivo y Gestión Documental
Tel 3282888 Ext 222
marcela.camacho@archivogeneral.gov.co</t>
  </si>
  <si>
    <t>Yolanda Sierra
Coordinadora del Grupo de Recursos Físicos
Tel 3282888 Ext 229
yolanda.sierra@archivogeneral.gov.co</t>
  </si>
  <si>
    <t>Liliana Montoya Talero
Coordinadora del Grupo de Gestión Humana
Tel 3282888 Ext 306
liliana.montoya@archivogeneral.gov.co</t>
  </si>
  <si>
    <t>Edgar Serrano Rozo
Jefe de la Oficina Asesora de Planeación
Tel 3282888 Ext 213
edgar.serrano@archivogeneral.gov.co</t>
  </si>
  <si>
    <t>Seguimiento y monitoreo a la implementación de la estrategia de gobierno en línea en el Archivo General de la Nación.</t>
  </si>
  <si>
    <t>Visitas a entidades del orden nacional del nivel central  en cumplimiento del Decreto 1515 de 2013 y Acuerdo 005 de 2013, con el fin de orientar para que los inventarios documentales sean acordes con la norma ISAD (g)</t>
  </si>
  <si>
    <t>Ejecutar proyectos de investigación con base en fuentes primarias del acervo del AGN y de otros archivos del país y apoyar el montaje de exposiciones y muestras documentales</t>
  </si>
  <si>
    <t>Planificación y desarrollo del programa de capacitación archivística (cursos, talleres y seminarios del SNA)</t>
  </si>
  <si>
    <t>Acompañamiento, capacitación y seguimiento para los planes, programas y proyectos relacionados con los  consejos territoriales de archivo, los archivos generales departamentales, distritales, municipales, de los territorios indígenas y de los territorios especiales biodiversos y fronterizos, del sistema nacional de archivos para el desarrollo de las funciones asignadas en la Ley 594 de 2000 y el Decreto 2578 de 2012.</t>
  </si>
  <si>
    <t>Diseño e implementación del alcance de la red para los archivos históricos fase I</t>
  </si>
  <si>
    <t>Realizar de acuerdo con la programación del plan anual de visitas del GIV, de oficio, o a solicitud de parte, diligencias oficiales de inspección, control y vigilancia, a los archivos de la administración pública en sus diferentes niveles, a las entidades privadas que cumplen funciones públicas, a los particulares o empresas privadas que ofrezcan y presten sus servicios archivísticos a las entidades públicas, y a los archivos privados que hayan sido declarados de interés cultural.</t>
  </si>
  <si>
    <t>Realizar el seguimiento y control a la ejecución de planes de mejoramiento archivístico, suscritos por las entidades del orden nacional y territorial, los cuales son remitidos al AGN semestralmente</t>
  </si>
  <si>
    <t>Implementación de los siete programas del PIGA fortaleciendo el sistema de gestión ambiental  en su fase III, 
* Continuar trámites para cumplimiento normativo
* Apoyo en la actualización y mantenimiento del SIG. en materia ambiental.</t>
  </si>
  <si>
    <t>Mantenimiento instalaciones locativas - Concepto técnico de obra y mantenimientos</t>
  </si>
  <si>
    <t>www.archivogeneral.gov.co</t>
  </si>
  <si>
    <t>Cra. 6a. No. 6 - 91</t>
  </si>
  <si>
    <t>82131500
81112005</t>
  </si>
  <si>
    <t>Microfilmar y digitalizar el patrimonio documental que custodia el AGN para su preservación y difusión</t>
  </si>
  <si>
    <t>Mauricio Tovar Gonzalez
Subdirector de Gestión del Patrimonio Documental
Tel 3282888 Ext. 293
mauricio.tovar@archivogeneral.gov.co</t>
  </si>
  <si>
    <t>Elaboración de la arquitectura de la información del micro sitio para el evento de preservación digital como su adaptación a dispositivos móviles.</t>
  </si>
  <si>
    <t>Ingresos Corrientes - Otros Recursos de Tesorería</t>
  </si>
  <si>
    <t xml:space="preserve">Beca de investigación “los archivos y los derechos humanos” tutoría, supervisión y gestión </t>
  </si>
  <si>
    <t>Adecuación y mantenimiento anual de la bodega interventoría</t>
  </si>
  <si>
    <t>Implementación y administración del SIG. para la toma de decisiones, realizando los requerimientos necesarios ajustados a la estructura del Archivo General de la Nación.</t>
  </si>
  <si>
    <t>Manuel Gómez 
Coordinador del Grupo de Sistemas
Tel 3282888 Ext 260
manuel.gomez@archivogeneral.gov.co</t>
  </si>
  <si>
    <t>Diagnóstico integral de fondos documentales (descritos, microfilmados, digitalizados, información en archidoc, isis, estado de conservación, estado de organización, inventarios y otros instrumentos) y propuesta de intervención, con el fin de actualizar de la guía general de los fondos del AGN = 1 informe diagnóstico y  1 documento propuesta de intervención.</t>
  </si>
  <si>
    <t>Organizar (clasificar, ordenar, y describir) fondos documentales del AGN de la sección archivo anexo II</t>
  </si>
  <si>
    <t>Prestar los servicios de atención de consultas del patrimonio documental de la nación que custodia el AGN a los investigadores, usuarios notariales y usuarios de la biblioteca especializada.</t>
  </si>
  <si>
    <t>William Martínez
Coordinador del Grupo de Evaluación Documental y Transferencias Secundarias
Tel 3282888 Ext 235
william.martinez@archivogeneral.gov.co</t>
  </si>
  <si>
    <t>Elaboración de las especificaciones y  análisis de requerimientos, diseño y arquitectura del banco de proyectos de gestión documental y el archivo nacional digital, correspondientes a los módulos del sistema de información del sistema nacional de archivos – SISNA.</t>
  </si>
  <si>
    <t>Comités técnicos del Sistema Nacional de Archivos: realización de reuniones para el desarrollo de los planes de trabajo de los comités técnicos del SNA: reprografía y automatización, clasificación y descripción, gestión de documentos, conservación de documentos,   historias clínicas, comité archivos de curadurías y oficinas de planeación,  archivos orales, archivos de instituciones de educación superior,  archivos sector defensa</t>
  </si>
  <si>
    <t>Recursos Corrientes - Ingresos Corrientes - Otros Recursos de Tesorería</t>
  </si>
  <si>
    <t>Recursos Corrientes - Otros Recursos de Tesorería</t>
  </si>
  <si>
    <t>Maria Clemencia García
Coordinadora del Grupo de Conservación y Restauración del Patrimonio Documental
Tel 3282888 Ext 225
maria.garcia@archivogeneral.gov.co</t>
  </si>
  <si>
    <t>Remodelación parcial del inmueble. Remodelación parcial del inmueble aledaño.</t>
  </si>
  <si>
    <t xml:space="preserve">Selección Abreviada  </t>
  </si>
  <si>
    <t>Remodelación de inmueble interventoría</t>
  </si>
  <si>
    <t>Mantenimiento sistema eléctrico. Mantenimiento preventivo y correctivo con repuestos para la  ups propiedad.</t>
  </si>
  <si>
    <t>Mantenimiento sistema eléctrico. Mantenimiento preventivo y correctivo con repuestos de la subestación eléctrica</t>
  </si>
  <si>
    <t>Mantenimiento sistema mecánico - Mantenimiento preventivo y correctivo sin incluir repuestos para ascensores, monta libros y montacargas de propiedad del AGN</t>
  </si>
  <si>
    <t>Mantenimiento sistema de ventilación y aire acondicionado - Mantenimiento preventivo y correctivo para el sistema electrónico de seguridad (detección de incendios cctv)</t>
  </si>
  <si>
    <t>Adecuación y mantenimiento  anual de la bodega - Obra de cambio cubierta bodega 2</t>
  </si>
  <si>
    <t>Concurso de Méritos Abierto</t>
  </si>
  <si>
    <t>Selección Abreviada de Menor Cuantía</t>
  </si>
  <si>
    <t>Mantenimiento preventivo correctivo y actualización de  el sistema de gestión del archivo histórico del AGN: archidoc, archiges.</t>
  </si>
  <si>
    <t>Soporte sistemas de información y apoyo administrativo. diseño e implementación de la fase III del sistema de gestión de documentos electrónicos de archivo – SGDEA / adaptación procedimientos electrónicos</t>
  </si>
  <si>
    <t>Servicios de transmisión de información. Hosting virtualizado pagina web   y  Hosting virtualizado para micrositios web</t>
  </si>
  <si>
    <t>ARCHIVO GENERAL DE LA NACIÓN JORGE PALACIOS PRECIADO</t>
  </si>
  <si>
    <t>44111515
44122003 
14111519</t>
  </si>
  <si>
    <t>31201523
82121900
14121800
60121100</t>
  </si>
  <si>
    <t>TOKEN - Certificados Digitales SIIF</t>
  </si>
  <si>
    <t>40141742
41121803
41122101
47121607
42291613
41121703
41121701
41121800
41121806
41122403
41122403
41103000
41103025</t>
  </si>
  <si>
    <t>Alirio Bayona Fonseca
Coordinador del Grupo de Gestión Financiera
Tel 3282888 Ext 279
alirio.bayona@archivogeneral.gov.co</t>
  </si>
  <si>
    <t>43231508
43211502
43211507
43212105
43223100
43211711
52161535
43201800
45111616</t>
  </si>
  <si>
    <t>Justificacion de la modificacion</t>
  </si>
  <si>
    <t>Adicion al contrato de obra suscrito en la vigencia 2013</t>
  </si>
  <si>
    <t>• Reprogramación Plan de Acción Versión 1 (Oficina Asesora de Planeación)
El doctor Edgar Serrano Rozo, Jefe de la Oficina Asesora de Planeación, presenta al Comité solicitudes de las reprogramaciones del Plan de Acción de Inversión PAI (documento adjunto), que solicitaron los responsables de las actividades de cada uno de los proyectos de inversión los cuales fueron avalados por la Dirección General, así:
A. PROYECTO REMODELACIÒN Y ADQUISICIÒN DEL INMUEBLE ALEDAÑO AL EDIFICO DEL ARCHIVO GENERAL DE LA NACIÒN.Se reprograman recursos de la actividad “Remodelación de la Obra”  y subactividad “Interventoría” por un valor de TRES MILLONES DE PESOS MCTE ($3.000.000), para la actividad “Remodelación de la Obra” y subactividad “Obra de remodelación parcial del inmueble aledaño al edificio”. Solicitado mediante Memorando No. 3-2014-512 de fecha 28 de febrero de 2014.B. PRESERVACIÓN DEL PATRIMONIO DOCUMENTAL COLOMBIANO
Se reprograman recursos de la actividad “Adquisición de Bienes del Patrimonio Documental” y Subactividad “Adquisición de documentos de significación histórica para los fondos históricos del AGN” por un valor de CINCUENTA MILLONES DE PESOS MCTE ( $50.000.000).
Se reprograman recursos de la actividad “Divulgar y difundir a los colombianos, y/o partes interesadas, por diversos medios el patrimonio documental archivístico del AGN y demás actores del SNA” y Subactividad “Participar con un stand institucional en la Feria del Libro” por un valor de VEINTE MILLONES NOVECIENTOS CINCUENTA Y DOS MIL DOSCIENTOS CINCUENTA PESOS MCTE    ($20.952.250).
Se reprograman recursos de la actividad “Microfilmar y digitalizar el patrimonio documental que custodia el AGN para su preservación y difusión” y siguientes subactividades así:
• De la Subactividad “Digitalización de Fondos Documentales del Archivo General de la Nación” por un valor de TRES MILLONES DOSCIENTOS MIL PESOS  MCTE ($3.200.000).
• De la Subactividad “Digitalización y/o microfilmación de mapas y planos” Por un valor de CINCO MILLONES DOSCIENTOS MIL PESOS MCTE ($5.200.000).
• De la subactividad “Conversión de rollo microfilm a imagen digital. (9.600 imágenes sencillas x día)” Por un valor de TRES MILLONES CUATROCIENTOS MIL PESOS MCTE ($3.400.000).
• De la Subactividad “Creación de signatura topográfica y migración de imágenes digitalizadas a Archidoc.”Por valor de CINCUENTA MIL PESOS MCTE ($50.000).
• De la Subactividad “Control de calidad  de los productos de digitalización y microfilmación, y llevar los registros e inventarios correspondientes” Por valor de CUATROCIENTOS TREINTA Y NUEVE MIL NOVECIENTOS OCHENTA PESOS MCTE ($439.980)
Se reprograman recursos de la actividad “Organizar (clasificar, ordenar, describir) fondos documentales del Archivo General de la Nación levantamiento de diagnóstico e inventario de fondos documentales del Archivo General de la Nación” y siguientes subactividades así:
• De la Subactividad “Elaborar y desarrollar la metodología para la identificación, actualización y registro de archivos históricos tanto públicos como privados o declarados de interés cultural; así como el registro de diez (10) archivos históricos” por un valor de UN MILLON QUINIENTOS OCHENTA MIL PESOS  MCTE ($1.580.000).
• De la subactividad “Diagnóstico integral de fondos documentales (descritos, microfilmados, digitalizados, información en Archidoc, ISIS, estado de conservación, estado de organización, inventarios y otros instrumentos) y propuesta de intervención, con el fin de actualizar de la Guía General de los Fondos del AGN = 1 informe diagnóstico y  1 documento propuesta de intervención” Por un valor de CUATRO MILLONES NOVENTA MIL PESOS MCTE ($4.090.000)
• De la subactividad “Visitas a entidades del orden nacional del nivel central  en cumplimiento del Decreto 1515 de 2013 y Acuerdo 005 de 2013, con el fin de orientar para que los inventarios documentales sean acordes con la norma ISAD (G)” Por un valor de UN MILLON TRESCIENTOS DIECINUEVE NOVECIENTOS NOVENTA MIL PESOS MCTE ($1.319.990)
• De la subactividad “Culminar el inventario en estado natural de la  Sección Archivo Anexo II - Paquetes (deposito 5)  Por un valor de DOS MILLONES NOVECIENTOS TREINTA MIL PESOS  MCTE ($2.930.000)
• De la subactividad “Ingreso Archidoc, normalizar bases de datos y cuadros de clasificación en Archidoc de los fondos descritos de la Sección Archivo Anexo II”  Por un valor de UN MILLON CUATROCIENTOS TREINTA Y CUATRO MIL PESOS  MCTE ($1.434.000)
Se reprograman recursos de la actividad Realizar procesos de investigación prevención, diagnóstico y recuperación de la documentación, perteneciente al AGN y demás actores del SNA” y subactividad “Apoyo a la capacitación virtual curso "Vivamos el Patrimonio" en el marco de la campaña contra el Tráfico Ilícito de Bienes de Patrimonio Cultural”  Por un valor de TRES MILLONES OCHENTA Y UN MIL OCHOCIENTOS PESOS MCTE ($3.081.000)
Con base en lo anterior el consolidado total a trasladar es de un valor de CIENTO SEIS MILLONES QUINIENTOS TREINTA MIL CINCUENTA PESOS MCTE ($106.530.050). Para la actividad “Microfilmar y digitalizar el patrimonio documental que custodia el AGN para su preservación y difusión” y subactividad “Mantenimiento correctivo y preventivo de equipos de reprografía.
C. APLICACIÓN SISTEMA INTEGRAL NACIONAL DE ARCHIVOS ELECTRONICOS NACIONAL- SINAE
Se reprograman recursos de la actividad “Generación de un modelo de lineamientos para el Sistema  de Gestión Documental” y subactividad “Elaboración de la arquitectura de la información del micrositio para el evento de Preservación Digital como su adaptación a dispositivos móviles” para la subactividad “Laboratorio de innovación digital archivística, para generación de lineamientos en sistemas de gestión documental electrónico de archivo” por un valor de CINCO MILLONES TRESCIENTOS NOVENTA Y CUATRO MIL SESENTA Y UN PESOS MCTE ($5.394.061), solicitado mediante Memorando No. 3-2014-511 del 28 de 2014.</t>
  </si>
  <si>
    <t>Mantenimiento preventivo, correctivo y suministro de repuestos durante 8 meses o hasta el 30 de diciembre de 2014, para el equipo digitalizador de microfilmes mekel modelo mach v</t>
  </si>
  <si>
    <t>Mantenimiento en sitio, actualizacion y reparacion de scan robot 2.0 mds, soporte y mantenimiento, reparacion de dos (2) scan robot 2.0 mds</t>
  </si>
  <si>
    <t>Mantenimiento preventivo y correctivo de soporte tecnico para los equipos de microfilmacion, digitalizacion, lectores de microfilm, revelado, duplicado, procesador de propiedad del AGN</t>
  </si>
  <si>
    <t>44121615
44121617
44121618
44121619
44121634
44121636
44111912
44121701
44121706
44121708
44121711
44121715
44121804
44121902
44122101
22101500
44122104
44122105
44122107
14111504
14111507
14111514
14111808
14121503
14121901
14122102
55121616
55121612
55121608
44101602
43201809
43201820
43201800
41111714
41102428
41111604
44121716
44121503
12171703
44103112
44103105
44111914
31201616
60105704
44122104
31201503
31201517
14121500
24111503
55121606</t>
  </si>
  <si>
    <t>15121500
39121000
60121253
27112100
24141511
39101901
44121600
39101600
46181604
26121500
26121613
39111806
39111800
23101501
46171501
31162801
31201502
31201501
39122200
27111701
39121635
44122100
46181537
27111500
39121633
27112845
27112137
27112845
27111728
27111729
23101513
31211703
39101605
39101600
39101600
39111610
46171505
27112001
39122100
27112201
53102505
27112208
26111700
31211502
27112716
31162011
39111611
31162200
39121730
30264700
31151503
39122236
31201632
23271411
31211803
27111500
27112007
39121308
31161509</t>
  </si>
  <si>
    <t>Mantenimiento de Vehículos</t>
  </si>
  <si>
    <r>
      <rPr>
        <b/>
        <sz val="12"/>
        <color indexed="8"/>
        <rFont val="Arial"/>
        <family val="2"/>
      </rPr>
      <t>MISIÓN</t>
    </r>
    <r>
      <rPr>
        <sz val="12"/>
        <color indexed="8"/>
        <rFont val="Arial"/>
        <family val="2"/>
      </rPr>
      <t xml:space="preserve">: El Archivo General de la Nación Jorge Palacios Preciado es un establecimiento público del orden nacional encargado de formular, orientar y controlar la Política Archivística, coordinar del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12"/>
        <color indexed="8"/>
        <rFont val="Arial"/>
        <family val="2"/>
      </rPr>
      <t>VISIÓN</t>
    </r>
    <r>
      <rPr>
        <sz val="12"/>
        <color indexed="8"/>
        <rFont val="Arial"/>
        <family val="2"/>
      </rPr>
      <t>: En el 2019 El Archivo General de la Nación Jorge Palacios Preciado habrá logrado ampliar la disponibilidad y acceso de los ciudadanos y entidades del Estado a los archivos públicos y patrimoniales de la nación, asegurando el cumplimiento de las políticas gubernamentales en el ámbito de archivos articulado al uso eficaz de medios tecnológicos y contribuyendo a los fines esenciales del Estado, a partir del uso masivo de las Tecnologías de la Información y las Comunicaciones.</t>
    </r>
  </si>
  <si>
    <t>Tiene como proyecto estratégico, el HACIA UN PROGRAMA DE DOCUMENTO ELECTRÓNICO DE ARCHIVO 2011 - 2014. Tiene única sede en Bogotá y cuenta con una planta de personal de ciento cuarenta y un  (141) personas y un presupuesto para 2014 de $19.513.856.582</t>
  </si>
  <si>
    <t>41104900
41115821
41104900
47121602
42271802
41101707
41115603
41115308
40101902
41104507</t>
  </si>
  <si>
    <t>Adecuación y mantenimiento  anual de la bodega - Interventoría</t>
  </si>
  <si>
    <t>Concepto técnico de vulnerabilidad sísmica y patología estructural presentando alternativas de diseño para el reforzamiento estructural, ubicada en la Crr. 6 N° 6-91 de la ciudad de Bogotá D.C</t>
  </si>
  <si>
    <t>Concepto técnico de vulnerabilidad sísmica, patología estructural, dimensionamiento de obras hidráulicas, rediseño de las instalaciones eléctricas, alternativas de diseño para el reforzamiento estructural y funcionabilidad de las sedes respecto a la preservación documental, edificaciones del Archivo Santander</t>
  </si>
  <si>
    <t>SOAT</t>
  </si>
  <si>
    <t>Acuerdo marco de precios</t>
  </si>
  <si>
    <t>Combustible</t>
  </si>
  <si>
    <t>Mantenimiento instalaciones locativas - Adecuación centro de datos - Ventana blindada</t>
  </si>
  <si>
    <t>Mantenimiento sistema eléctrico. Adecuación y mantenimiento  anual de la bodega - Mantenimiento preventivo y correctivo de la planta eléctrica</t>
  </si>
  <si>
    <t>Mantenimiento sistema hidráulico. Adecuación y mantenimiento  anual de la bodega - bombeo</t>
  </si>
  <si>
    <t>Mantenimiento y calibración de equipos del gcr- Mantenimiento y calibración de equipos del GCR</t>
  </si>
  <si>
    <t>Adecuación y mantenimiento  anual de la bodega - Mantenimiento, adecuación y reparaciones locativas - cambio de pisos</t>
  </si>
  <si>
    <t>Mantenimiento sistema eléctrico. Adecuación para cuarto eléctrico sistema regulado</t>
  </si>
  <si>
    <t>12352104
42281604
42281705
42281603
47131818</t>
  </si>
  <si>
    <t>Prestar sus servicios de alquiler de infraestructura para la realización del evento: “SEMANA DE INNOVACIÓN TECNOLÓGICA EN GESTIÓN DE INFORMACIÓN ARCHIVÍSTICA”,</t>
  </si>
  <si>
    <t>Prestacion de Servicios</t>
  </si>
  <si>
    <t>90111601
82112000</t>
  </si>
  <si>
    <t>Purificador de aire y la aspiradora con filtro de agua y accesorios</t>
  </si>
  <si>
    <t>46182306
42132201
46182002
46182002
46182002
46181532
46181503
46181503
46181700
12352104
42141501
46181533
46181804
46181700
46181504
46181504
46181504
46181504
47121709
53102505
46181604</t>
  </si>
  <si>
    <t>Implementos para brigadas - radios de comunicación</t>
  </si>
  <si>
    <t>Minima cuantia</t>
  </si>
  <si>
    <t>Exámenes, médico-ocupacionales de ingreso, periódicos y egreso</t>
  </si>
  <si>
    <t xml:space="preserve">Mantenimiento instalaciones locativas.  Mantenimiento, adecuación y reparaciones locativas de correspondencia y tesorería - Traslado de rack de comunicaciones tipo 42U </t>
  </si>
  <si>
    <t>Prensa  para  obras  de  Gran  Formato  para   el  Grupo  de  Conservación  y  Restauración  de  la  Entidad</t>
  </si>
  <si>
    <t>Suministro de insumos de microfilmación y digitalización</t>
  </si>
  <si>
    <t>Convalidación y emisión de concepto técnico a las TRD y/o TVD de las entidades del orden nacional y de las gobernaciones, que por decreto 2578 y acuerdo 004 están obligados a presentar sus tablas al AGN para su convalidación</t>
  </si>
  <si>
    <t>Brindar asistencia técnica a las Entidades del Orden Nacional, Departamental y Municipal.</t>
  </si>
  <si>
    <t>Inresos Corrientes</t>
  </si>
  <si>
    <t>Capacitación regional a nivel  nacional en desarrollo de la política archivística</t>
  </si>
  <si>
    <t>Divulgar y difundir a los colombianos, y/o partes interesadas, por diversos medios el patrimonio documental archivístico del AGN y demás actores del SNA</t>
  </si>
  <si>
    <t>Fortalecer el Sistema Integrado de Gestión (Calidad-GP1000, Ambiental y MECI)</t>
  </si>
  <si>
    <t>Recursos corrientes</t>
  </si>
  <si>
    <t>Laboratorio de innovación digital archivística, para generación de lineamientos en sistemas de gestión documental electrónico de archivo.</t>
  </si>
  <si>
    <t>Químicos fagesa</t>
  </si>
  <si>
    <t>Mantenimiento de impresoras y fotocopiadoras</t>
  </si>
  <si>
    <t>Mantenimiento instalaciones locativas. Adecuación espacios de capacitación - ventilacion</t>
  </si>
  <si>
    <t>sp</t>
  </si>
  <si>
    <t>soporte técnico y mantenimiento a productos Oracle</t>
  </si>
  <si>
    <t>Caracterizacion de vertimientos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</si>
</sst>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quot;$&quot;\ * #,##0_);_(&quot;$&quot;\ * \(#,##0\);_(&quot;$&quot;\ * &quot;-&quot;??_);_(@_)"/>
    <numFmt numFmtId="167" formatCode="dd/mm/yyyy;@"/>
    <numFmt numFmtId="168" formatCode="_-* #,##0.0\ _€_-;\-* #,##0.0\ _€_-;_-* &quot;-&quot;??\ _€_-;_-@_-"/>
    <numFmt numFmtId="169" formatCode="_-[$$-240A]\ * #,##0_ ;_-[$$-240A]\ * \-#,##0\ ;_-[$$-240A]\ * &quot;-&quot;??_ ;_-@_ "/>
    <numFmt numFmtId="170" formatCode="_-* #,##0\ _€_-;\-* #,##0\ _€_-;_-* &quot;-&quot;??\ _€_-;_-@_-"/>
    <numFmt numFmtId="171" formatCode="&quot; &quot;#,##0.00&quot; &quot;;&quot; (&quot;#,##0.00&quot;)&quot;;&quot; -&quot;#&quot; &quot;;&quot; &quot;@&quot; &quot;"/>
    <numFmt numFmtId="172" formatCode="_-* #,##0.00\ _P_t_s_-;\-* #,##0.00\ _P_t_s_-;_-* &quot;-&quot;??\ _P_t_s_-;_-@_-"/>
    <numFmt numFmtId="173" formatCode="&quot; &quot;#,##0.00&quot;       &quot;;&quot;-&quot;#,##0.00&quot;       &quot;;&quot; -&quot;#&quot;       &quot;;&quot; &quot;@&quot; &quot;"/>
    <numFmt numFmtId="174" formatCode="_(* #,##0.00_);_(* \(#,##0.00\);_(* \-??_);_(@_)"/>
    <numFmt numFmtId="175" formatCode="&quot;$&quot;\ #,##0;&quot;$&quot;\ \-#,##0"/>
    <numFmt numFmtId="176" formatCode="&quot; $ &quot;#,##0.00&quot; &quot;;&quot; $ (&quot;#,##0.00&quot;)&quot;;&quot; $ -&quot;#&quot; &quot;;&quot; &quot;@&quot; &quot;"/>
    <numFmt numFmtId="177" formatCode="_(&quot;$ &quot;* #,##0.00_);_(&quot;$ &quot;* \(#,##0.00\);_(&quot;$ &quot;* \-??_);_(@_)"/>
    <numFmt numFmtId="178" formatCode="[$$-240A]#,##0.00;[Red]&quot;(&quot;[$$-240A]#,##0.00&quot;)&quot;"/>
  </numFmts>
  <fonts count="48">
    <font>
      <sz val="11"/>
      <color theme="1"/>
      <name val="Calibri"/>
      <family val="2"/>
      <scheme val="minor"/>
    </font>
    <font>
      <sz val="10"/>
      <name val="Arial"/>
      <family val="2"/>
    </font>
    <font>
      <sz val="12"/>
      <color indexed="8"/>
      <name val="Arial"/>
      <family val="2"/>
    </font>
    <font>
      <b/>
      <sz val="12"/>
      <color indexed="8"/>
      <name val="Arial"/>
      <family val="2"/>
    </font>
    <font>
      <sz val="12"/>
      <name val="Arial"/>
      <family val="2"/>
    </font>
    <font>
      <sz val="11"/>
      <color theme="1"/>
      <name val="Calibri"/>
      <family val="2"/>
      <scheme val="minor"/>
    </font>
    <font>
      <sz val="11"/>
      <color theme="0"/>
      <name val="Calibri"/>
      <family val="2"/>
      <scheme val="minor"/>
    </font>
    <font>
      <u/>
      <sz val="11"/>
      <color theme="10"/>
      <name val="Calibri"/>
      <family val="2"/>
      <scheme val="minor"/>
    </font>
    <font>
      <b/>
      <sz val="10"/>
      <color theme="1"/>
      <name val="Arial"/>
      <family val="2"/>
    </font>
    <font>
      <sz val="10"/>
      <color theme="1"/>
      <name val="Arial"/>
      <family val="2"/>
    </font>
    <font>
      <b/>
      <sz val="10"/>
      <color theme="0"/>
      <name val="Arial"/>
      <family val="2"/>
    </font>
    <font>
      <b/>
      <sz val="11"/>
      <color theme="1"/>
      <name val="Arial"/>
      <family val="2"/>
    </font>
    <font>
      <sz val="8"/>
      <color theme="1"/>
      <name val="Arial"/>
      <family val="2"/>
    </font>
    <font>
      <b/>
      <sz val="12"/>
      <color theme="0"/>
      <name val="Arial"/>
      <family val="2"/>
    </font>
    <font>
      <b/>
      <sz val="12"/>
      <color theme="1"/>
      <name val="Arial"/>
      <family val="2"/>
    </font>
    <font>
      <sz val="12"/>
      <color theme="1"/>
      <name val="Arial"/>
      <family val="2"/>
    </font>
    <font>
      <u/>
      <sz val="12"/>
      <color theme="10"/>
      <name val="Arial"/>
      <family val="2"/>
    </font>
    <font>
      <sz val="7"/>
      <color indexed="8"/>
      <name val="Arial"/>
      <family val="2"/>
    </font>
    <font>
      <sz val="7"/>
      <color theme="1"/>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rgb="FF000000"/>
      <name val="Calibri"/>
      <family val="2"/>
    </font>
    <font>
      <b/>
      <i/>
      <sz val="16"/>
      <color rgb="FF000000"/>
      <name val="Calibri"/>
      <family val="2"/>
    </font>
    <font>
      <u/>
      <sz val="10"/>
      <color theme="10"/>
      <name val="Arial"/>
      <family val="2"/>
    </font>
    <font>
      <u/>
      <sz val="10"/>
      <color theme="11"/>
      <name val="Arial"/>
      <family val="2"/>
    </font>
    <font>
      <sz val="11"/>
      <color indexed="20"/>
      <name val="Calibri"/>
      <family val="2"/>
    </font>
    <font>
      <sz val="11"/>
      <color indexed="60"/>
      <name val="Calibri"/>
      <family val="2"/>
    </font>
    <font>
      <sz val="10"/>
      <color rgb="FF000000"/>
      <name val="Arial"/>
      <family val="2"/>
    </font>
    <font>
      <sz val="10"/>
      <color rgb="FF000000"/>
      <name val="Arial1"/>
    </font>
    <font>
      <sz val="11"/>
      <color theme="1"/>
      <name val="Calibri"/>
      <family val="2"/>
    </font>
    <font>
      <sz val="10"/>
      <color rgb="FF000000"/>
      <name val="Arial2"/>
    </font>
    <font>
      <b/>
      <i/>
      <u/>
      <sz val="11"/>
      <color rgb="FF00000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name val="Arial"/>
      <family val="2"/>
    </font>
    <font>
      <sz val="11"/>
      <name val="Arial"/>
      <family val="2"/>
    </font>
  </fonts>
  <fills count="30">
    <fill>
      <patternFill patternType="none"/>
    </fill>
    <fill>
      <patternFill patternType="gray125"/>
    </fill>
    <fill>
      <patternFill patternType="solid">
        <fgColor theme="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rgb="FFCCCCFF"/>
        <bgColor rgb="FFCCCCFF"/>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slantDashDot">
        <color theme="2" tint="-0.749992370372631"/>
      </left>
      <right style="slantDashDot">
        <color theme="2" tint="-0.749992370372631"/>
      </right>
      <top style="slantDashDot">
        <color theme="2" tint="-0.749992370372631"/>
      </top>
      <bottom style="slantDashDot">
        <color theme="2" tint="-0.749992370372631"/>
      </bottom>
      <diagonal/>
    </border>
    <border>
      <left/>
      <right/>
      <top/>
      <bottom style="medium">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theme="2" tint="-0.749992370372631"/>
      </left>
      <right style="slantDashDot">
        <color theme="2" tint="-0.749992370372631"/>
      </right>
      <top style="slantDashDot">
        <color theme="2" tint="-0.749992370372631"/>
      </top>
      <bottom/>
      <diagonal/>
    </border>
    <border>
      <left style="slantDashDot">
        <color theme="2" tint="-0.749992370372631"/>
      </left>
      <right style="slantDashDot">
        <color theme="2" tint="-0.749992370372631"/>
      </right>
      <top/>
      <bottom style="slantDashDot">
        <color theme="2" tint="-0.7499923703726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215">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43" fontId="5" fillId="0" borderId="0" applyFon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3" fillId="20" borderId="17" applyNumberFormat="0" applyAlignment="0" applyProtection="0"/>
    <xf numFmtId="0" fontId="23" fillId="20" borderId="17" applyNumberFormat="0" applyAlignment="0" applyProtection="0"/>
    <xf numFmtId="0" fontId="24" fillId="21" borderId="18" applyNumberFormat="0" applyAlignment="0" applyProtection="0"/>
    <xf numFmtId="0" fontId="24" fillId="21" borderId="18" applyNumberFormat="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7" fillId="11" borderId="17" applyNumberFormat="0" applyAlignment="0" applyProtection="0"/>
    <xf numFmtId="0" fontId="27" fillId="11" borderId="17" applyNumberFormat="0" applyAlignment="0" applyProtection="0"/>
    <xf numFmtId="0" fontId="28" fillId="26" borderId="0"/>
    <xf numFmtId="0" fontId="29" fillId="0" borderId="0">
      <alignment horizontal="center"/>
    </xf>
    <xf numFmtId="0" fontId="29" fillId="0" borderId="0">
      <alignment horizontal="center" textRotation="9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7" borderId="0" applyNumberFormat="0" applyBorder="0" applyAlignment="0" applyProtection="0"/>
    <xf numFmtId="0" fontId="32" fillId="7" borderId="0" applyNumberFormat="0" applyBorder="0" applyAlignment="0" applyProtection="0"/>
    <xf numFmtId="43" fontId="1" fillId="0" borderId="0" applyFont="0" applyFill="0" applyBorder="0" applyAlignment="0" applyProtection="0"/>
    <xf numFmtId="171" fontId="28" fillId="0" borderId="0"/>
    <xf numFmtId="43" fontId="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3" fontId="28" fillId="0" borderId="0"/>
    <xf numFmtId="172" fontId="1" fillId="0" borderId="0" applyFont="0" applyFill="0" applyBorder="0" applyAlignment="0" applyProtection="0"/>
    <xf numFmtId="172" fontId="1" fillId="0" borderId="0" applyFont="0" applyFill="0" applyBorder="0" applyAlignment="0" applyProtection="0"/>
    <xf numFmtId="173" fontId="28" fillId="0" borderId="0"/>
    <xf numFmtId="173" fontId="28" fillId="0" borderId="0"/>
    <xf numFmtId="174" fontId="20" fillId="0" borderId="0" applyFill="0" applyBorder="0" applyAlignment="0" applyProtection="0"/>
    <xf numFmtId="174" fontId="20" fillId="0" borderId="0" applyFill="0" applyBorder="0" applyAlignment="0" applyProtection="0"/>
    <xf numFmtId="174" fontId="20" fillId="0" borderId="0" applyFill="0" applyBorder="0" applyAlignment="0" applyProtection="0"/>
    <xf numFmtId="175"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176" fontId="28" fillId="0" borderId="0"/>
    <xf numFmtId="44" fontId="20" fillId="0" borderId="0" applyFont="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4" fillId="0" borderId="0"/>
    <xf numFmtId="0" fontId="34"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6" fillId="0" borderId="0"/>
    <xf numFmtId="0" fontId="28" fillId="0" borderId="0"/>
    <xf numFmtId="0" fontId="28" fillId="0" borderId="0"/>
    <xf numFmtId="0" fontId="20" fillId="0" borderId="0"/>
    <xf numFmtId="0" fontId="20" fillId="0" borderId="0"/>
    <xf numFmtId="0" fontId="1" fillId="0" borderId="0"/>
    <xf numFmtId="0" fontId="28" fillId="0" borderId="0"/>
    <xf numFmtId="0" fontId="5" fillId="0" borderId="0"/>
    <xf numFmtId="0" fontId="1" fillId="0" borderId="0"/>
    <xf numFmtId="0" fontId="20" fillId="0" borderId="0"/>
    <xf numFmtId="0" fontId="1" fillId="0" borderId="0"/>
    <xf numFmtId="0" fontId="35" fillId="0" borderId="0"/>
    <xf numFmtId="0" fontId="37" fillId="0" borderId="0"/>
    <xf numFmtId="0" fontId="20" fillId="0" borderId="0"/>
    <xf numFmtId="0" fontId="20"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28" borderId="20" applyNumberFormat="0" applyAlignment="0" applyProtection="0"/>
    <xf numFmtId="0" fontId="20" fillId="28" borderId="20" applyNumberFormat="0" applyAlignment="0" applyProtection="0"/>
    <xf numFmtId="0" fontId="20" fillId="28" borderId="20" applyNumberFormat="0" applyAlignment="0" applyProtection="0"/>
    <xf numFmtId="0" fontId="20" fillId="28" borderId="20" applyNumberFormat="0" applyAlignment="0" applyProtection="0"/>
    <xf numFmtId="9" fontId="5" fillId="0" borderId="0" applyFont="0" applyFill="0" applyBorder="0" applyAlignment="0" applyProtection="0"/>
    <xf numFmtId="9" fontId="28" fillId="0" borderId="0"/>
    <xf numFmtId="9" fontId="20" fillId="0" borderId="0" applyFont="0" applyFill="0" applyBorder="0" applyAlignment="0" applyProtection="0"/>
    <xf numFmtId="9" fontId="1" fillId="0" borderId="0" applyFill="0" applyBorder="0" applyAlignment="0" applyProtection="0"/>
    <xf numFmtId="9" fontId="35" fillId="0" borderId="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38" fillId="0" borderId="0"/>
    <xf numFmtId="178" fontId="38" fillId="0" borderId="0"/>
    <xf numFmtId="0" fontId="39" fillId="20" borderId="21" applyNumberFormat="0" applyAlignment="0" applyProtection="0"/>
    <xf numFmtId="0" fontId="39" fillId="20" borderId="21"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25" applyNumberFormat="0" applyFill="0" applyAlignment="0" applyProtection="0"/>
    <xf numFmtId="0" fontId="45" fillId="0" borderId="25" applyNumberFormat="0" applyFill="0" applyAlignment="0" applyProtection="0"/>
    <xf numFmtId="164" fontId="5" fillId="0" borderId="0" applyFont="0" applyFill="0" applyBorder="0" applyAlignment="0" applyProtection="0"/>
  </cellStyleXfs>
  <cellXfs count="81">
    <xf numFmtId="0" fontId="0" fillId="0" borderId="0" xfId="0"/>
    <xf numFmtId="0" fontId="8" fillId="0" borderId="0" xfId="0" applyFont="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8" fillId="0" borderId="0" xfId="0" applyFont="1" applyAlignment="1">
      <alignment vertical="center" wrapText="1"/>
    </xf>
    <xf numFmtId="9" fontId="9" fillId="0" borderId="0" xfId="8" applyFont="1" applyAlignment="1">
      <alignment vertical="center"/>
    </xf>
    <xf numFmtId="0" fontId="9" fillId="0" borderId="0" xfId="0" applyFont="1" applyAlignment="1">
      <alignment vertical="center" wrapText="1"/>
    </xf>
    <xf numFmtId="0" fontId="9" fillId="0" borderId="3" xfId="0" applyFont="1" applyBorder="1" applyAlignment="1">
      <alignment vertical="center" wrapText="1"/>
    </xf>
    <xf numFmtId="0" fontId="9" fillId="0" borderId="0" xfId="0" applyFont="1" applyAlignment="1">
      <alignment horizontal="center" vertical="center" wrapText="1"/>
    </xf>
    <xf numFmtId="168" fontId="9" fillId="0" borderId="0" xfId="3" applyNumberFormat="1" applyFont="1" applyAlignment="1">
      <alignment horizontal="center" vertical="center" wrapText="1"/>
    </xf>
    <xf numFmtId="0" fontId="10" fillId="3" borderId="4"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9" fillId="0" borderId="0" xfId="0" applyFont="1" applyBorder="1" applyAlignment="1">
      <alignment vertical="center" wrapText="1"/>
    </xf>
    <xf numFmtId="0" fontId="11" fillId="0" borderId="0" xfId="0" applyFont="1" applyAlignment="1">
      <alignment vertical="center"/>
    </xf>
    <xf numFmtId="0" fontId="1" fillId="0" borderId="7" xfId="0" applyFont="1" applyFill="1" applyBorder="1" applyAlignment="1">
      <alignment horizontal="justify" vertical="center" wrapText="1"/>
    </xf>
    <xf numFmtId="0" fontId="12" fillId="0" borderId="7" xfId="0" applyFont="1" applyBorder="1" applyAlignment="1">
      <alignment vertical="center" wrapText="1"/>
    </xf>
    <xf numFmtId="0" fontId="1" fillId="0" borderId="7" xfId="0" applyFont="1" applyFill="1" applyBorder="1" applyAlignment="1">
      <alignment horizontal="justify" vertical="center"/>
    </xf>
    <xf numFmtId="0" fontId="1" fillId="0" borderId="7" xfId="6" applyFont="1" applyFill="1" applyBorder="1" applyAlignment="1">
      <alignment horizontal="justify" vertical="center" wrapText="1"/>
    </xf>
    <xf numFmtId="166" fontId="1" fillId="0" borderId="7" xfId="5" applyNumberFormat="1" applyFont="1" applyFill="1" applyBorder="1" applyAlignment="1">
      <alignment horizontal="center" vertical="center" wrapText="1"/>
    </xf>
    <xf numFmtId="3" fontId="1" fillId="0" borderId="7" xfId="0" applyNumberFormat="1" applyFont="1" applyFill="1" applyBorder="1" applyAlignment="1">
      <alignment horizontal="justify" vertical="center" wrapText="1"/>
    </xf>
    <xf numFmtId="166" fontId="1" fillId="0" borderId="7" xfId="4" applyNumberFormat="1" applyFont="1" applyFill="1" applyBorder="1" applyAlignment="1">
      <alignment vertical="center"/>
    </xf>
    <xf numFmtId="0" fontId="1" fillId="0" borderId="7" xfId="0" applyFont="1" applyFill="1" applyBorder="1" applyAlignment="1">
      <alignment horizontal="left" vertical="center"/>
    </xf>
    <xf numFmtId="0" fontId="12" fillId="0" borderId="7" xfId="0" applyFont="1" applyBorder="1" applyAlignment="1">
      <alignment horizontal="center" vertical="center" wrapText="1"/>
    </xf>
    <xf numFmtId="0" fontId="19" fillId="0" borderId="7" xfId="6" applyFont="1" applyFill="1" applyBorder="1" applyAlignment="1">
      <alignment horizontal="justify" vertical="center" wrapText="1"/>
    </xf>
    <xf numFmtId="167" fontId="19"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166" fontId="12" fillId="0" borderId="7" xfId="5" applyNumberFormat="1" applyFont="1" applyFill="1" applyBorder="1" applyAlignment="1">
      <alignment horizontal="center" vertical="center" wrapText="1"/>
    </xf>
    <xf numFmtId="0" fontId="12" fillId="0" borderId="7" xfId="0" applyFont="1" applyFill="1" applyBorder="1" applyAlignment="1">
      <alignment horizontal="justify" vertical="center" wrapText="1"/>
    </xf>
    <xf numFmtId="166" fontId="12" fillId="0" borderId="7" xfId="4" applyNumberFormat="1" applyFont="1" applyBorder="1" applyAlignment="1">
      <alignment vertical="center" wrapText="1"/>
    </xf>
    <xf numFmtId="0" fontId="19" fillId="0" borderId="7" xfId="0" applyFont="1" applyFill="1" applyBorder="1" applyAlignment="1">
      <alignment horizontal="justify" vertical="center"/>
    </xf>
    <xf numFmtId="0" fontId="1" fillId="0" borderId="3" xfId="0" applyFont="1" applyFill="1" applyBorder="1" applyAlignment="1">
      <alignment horizontal="justify" vertical="center" wrapText="1"/>
    </xf>
    <xf numFmtId="167"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66" fontId="1" fillId="0" borderId="7" xfId="4" applyNumberFormat="1" applyFont="1" applyFill="1" applyBorder="1" applyAlignment="1">
      <alignment vertical="center" wrapText="1"/>
    </xf>
    <xf numFmtId="166" fontId="1" fillId="0" borderId="7" xfId="0" applyNumberFormat="1" applyFont="1" applyFill="1" applyBorder="1" applyAlignment="1">
      <alignment vertical="center" wrapText="1"/>
    </xf>
    <xf numFmtId="0" fontId="19" fillId="0" borderId="7" xfId="0" applyFont="1" applyFill="1" applyBorder="1" applyAlignment="1">
      <alignment vertical="center" wrapText="1"/>
    </xf>
    <xf numFmtId="0" fontId="47" fillId="0" borderId="7" xfId="0" applyFont="1" applyFill="1" applyBorder="1" applyAlignment="1">
      <alignment horizontal="center" vertical="center" wrapText="1"/>
    </xf>
    <xf numFmtId="0" fontId="46" fillId="0" borderId="3" xfId="0" applyFont="1" applyFill="1" applyBorder="1" applyAlignment="1">
      <alignment horizontal="justify" vertical="center" wrapText="1"/>
    </xf>
    <xf numFmtId="0" fontId="46"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 fillId="0" borderId="7" xfId="0" applyFont="1" applyFill="1" applyBorder="1" applyAlignment="1">
      <alignment vertical="center" wrapText="1"/>
    </xf>
    <xf numFmtId="170" fontId="1" fillId="0" borderId="7" xfId="0" applyNumberFormat="1" applyFont="1" applyFill="1" applyBorder="1" applyAlignment="1">
      <alignment vertical="center" wrapText="1"/>
    </xf>
    <xf numFmtId="0" fontId="1" fillId="0" borderId="7" xfId="0" applyFont="1" applyFill="1" applyBorder="1" applyAlignment="1">
      <alignment horizontal="center" vertical="center" wrapText="1"/>
    </xf>
    <xf numFmtId="0" fontId="46" fillId="0" borderId="26" xfId="0" applyFont="1" applyFill="1" applyBorder="1" applyAlignment="1">
      <alignment horizontal="justify" vertical="center" wrapText="1"/>
    </xf>
    <xf numFmtId="0" fontId="1" fillId="0" borderId="7" xfId="0" applyFont="1" applyFill="1" applyBorder="1" applyAlignment="1">
      <alignment horizontal="center" vertical="center" wrapText="1"/>
    </xf>
    <xf numFmtId="167" fontId="1" fillId="0" borderId="7" xfId="0" applyNumberFormat="1" applyFont="1" applyFill="1" applyBorder="1" applyAlignment="1">
      <alignment horizontal="center" vertical="center" wrapText="1"/>
    </xf>
    <xf numFmtId="166" fontId="1" fillId="29" borderId="7" xfId="4" applyNumberFormat="1" applyFont="1" applyFill="1" applyBorder="1" applyAlignment="1">
      <alignment vertical="center" wrapText="1"/>
    </xf>
    <xf numFmtId="166" fontId="9" fillId="29" borderId="7" xfId="4" applyNumberFormat="1" applyFont="1" applyFill="1" applyBorder="1" applyAlignment="1">
      <alignment vertical="center" wrapText="1"/>
    </xf>
    <xf numFmtId="0" fontId="1" fillId="0" borderId="7" xfId="0" applyFont="1" applyFill="1" applyBorder="1" applyAlignment="1">
      <alignment horizontal="center" vertical="center" wrapText="1"/>
    </xf>
    <xf numFmtId="167" fontId="1" fillId="0" borderId="7"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167" fontId="1" fillId="0" borderId="0" xfId="0" applyNumberFormat="1" applyFont="1" applyFill="1" applyBorder="1" applyAlignment="1">
      <alignment horizontal="center" vertical="center" wrapText="1"/>
    </xf>
    <xf numFmtId="166" fontId="1" fillId="0" borderId="0" xfId="0" applyNumberFormat="1" applyFont="1" applyFill="1" applyBorder="1" applyAlignment="1">
      <alignment vertical="center" wrapText="1"/>
    </xf>
    <xf numFmtId="0" fontId="19" fillId="0" borderId="0" xfId="0" applyFont="1" applyFill="1" applyBorder="1" applyAlignment="1">
      <alignment vertical="center" wrapText="1"/>
    </xf>
    <xf numFmtId="0" fontId="13" fillId="4" borderId="7"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9" fillId="0" borderId="3" xfId="0" applyFont="1" applyBorder="1" applyAlignment="1">
      <alignment horizontal="left" vertical="center" wrapText="1"/>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quotePrefix="1" applyFont="1" applyBorder="1" applyAlignment="1">
      <alignment horizontal="center" vertical="center" wrapText="1"/>
    </xf>
    <xf numFmtId="0" fontId="16" fillId="0" borderId="7" xfId="2" quotePrefix="1" applyFont="1" applyBorder="1" applyAlignment="1">
      <alignment horizontal="center" vertical="center" wrapText="1"/>
    </xf>
    <xf numFmtId="0" fontId="2" fillId="0" borderId="7" xfId="0" applyFont="1" applyBorder="1" applyAlignment="1">
      <alignment horizontal="center" vertical="center" wrapText="1"/>
    </xf>
    <xf numFmtId="0" fontId="4" fillId="0" borderId="7" xfId="2" applyFont="1" applyBorder="1" applyAlignment="1">
      <alignment horizontal="center" vertical="center" wrapText="1"/>
    </xf>
    <xf numFmtId="169" fontId="15" fillId="0" borderId="7" xfId="0" applyNumberFormat="1" applyFont="1" applyBorder="1" applyAlignment="1">
      <alignment horizontal="center" vertical="center" wrapText="1"/>
    </xf>
    <xf numFmtId="0" fontId="11" fillId="0" borderId="8" xfId="0" applyFont="1" applyBorder="1" applyAlignment="1">
      <alignment horizontal="left" vertical="center" wrapText="1"/>
    </xf>
    <xf numFmtId="0" fontId="9" fillId="0" borderId="7" xfId="0" applyFont="1" applyBorder="1" applyAlignment="1">
      <alignment horizontal="left" vertical="center" wrapText="1"/>
    </xf>
    <xf numFmtId="166"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66" fontId="1" fillId="0" borderId="7" xfId="4" applyNumberFormat="1" applyFont="1" applyFill="1" applyBorder="1" applyAlignment="1">
      <alignment horizontal="center" vertical="center" wrapText="1"/>
    </xf>
    <xf numFmtId="14" fontId="15" fillId="0" borderId="7" xfId="0" applyNumberFormat="1" applyFont="1" applyBorder="1" applyAlignment="1">
      <alignment horizontal="center" vertical="center" wrapText="1"/>
    </xf>
    <xf numFmtId="167" fontId="1" fillId="0" borderId="7" xfId="0" applyNumberFormat="1" applyFont="1" applyFill="1" applyBorder="1" applyAlignment="1">
      <alignment horizontal="center" vertical="center" wrapText="1"/>
    </xf>
    <xf numFmtId="0" fontId="17" fillId="5" borderId="9" xfId="0" applyFont="1" applyFill="1" applyBorder="1" applyAlignment="1">
      <alignment horizontal="justify" vertical="center" wrapText="1"/>
    </xf>
    <xf numFmtId="0" fontId="18" fillId="5" borderId="10" xfId="0" applyFont="1" applyFill="1" applyBorder="1" applyAlignment="1">
      <alignment horizontal="justify" vertical="center" wrapText="1"/>
    </xf>
    <xf numFmtId="0" fontId="18" fillId="5" borderId="11"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0" borderId="14" xfId="0" applyBorder="1" applyAlignment="1">
      <alignment horizontal="justify" vertical="center" wrapText="1"/>
    </xf>
  </cellXfs>
  <cellStyles count="215">
    <cellStyle name="20% - Énfasis1 2" xfId="10"/>
    <cellStyle name="20% - Énfasis1 2 2" xfId="11"/>
    <cellStyle name="20% - Énfasis1 3" xfId="12"/>
    <cellStyle name="20% - Énfasis1 3 2" xfId="13"/>
    <cellStyle name="20% - Énfasis2 2" xfId="14"/>
    <cellStyle name="20% - Énfasis2 2 2" xfId="15"/>
    <cellStyle name="20% - Énfasis2 3" xfId="16"/>
    <cellStyle name="20% - Énfasis2 3 2" xfId="17"/>
    <cellStyle name="20% - Énfasis3 2" xfId="18"/>
    <cellStyle name="20% - Énfasis3 2 2" xfId="19"/>
    <cellStyle name="20% - Énfasis3 3" xfId="20"/>
    <cellStyle name="20% - Énfasis3 3 2" xfId="21"/>
    <cellStyle name="20% - Énfasis4 2" xfId="22"/>
    <cellStyle name="20% - Énfasis4 2 2" xfId="23"/>
    <cellStyle name="20% - Énfasis4 3" xfId="24"/>
    <cellStyle name="20% - Énfasis4 3 2" xfId="25"/>
    <cellStyle name="20% - Énfasis5 2" xfId="26"/>
    <cellStyle name="20% - Énfasis5 2 2" xfId="27"/>
    <cellStyle name="20% - Énfasis5 3" xfId="28"/>
    <cellStyle name="20% - Énfasis5 3 2" xfId="29"/>
    <cellStyle name="20% - Énfasis6 2" xfId="30"/>
    <cellStyle name="20% - Énfasis6 2 2" xfId="31"/>
    <cellStyle name="20% - Énfasis6 3" xfId="32"/>
    <cellStyle name="20% - Énfasis6 3 2" xfId="33"/>
    <cellStyle name="40% - Énfasis1 2" xfId="34"/>
    <cellStyle name="40% - Énfasis1 2 2" xfId="35"/>
    <cellStyle name="40% - Énfasis1 3" xfId="36"/>
    <cellStyle name="40% - Énfasis1 3 2" xfId="37"/>
    <cellStyle name="40% - Énfasis2 2" xfId="38"/>
    <cellStyle name="40% - Énfasis2 2 2" xfId="39"/>
    <cellStyle name="40% - Énfasis2 3" xfId="40"/>
    <cellStyle name="40% - Énfasis2 3 2" xfId="41"/>
    <cellStyle name="40% - Énfasis3 2" xfId="42"/>
    <cellStyle name="40% - Énfasis3 2 2" xfId="43"/>
    <cellStyle name="40% - Énfasis3 3" xfId="44"/>
    <cellStyle name="40% - Énfasis3 3 2" xfId="45"/>
    <cellStyle name="40% - Énfasis4 2" xfId="46"/>
    <cellStyle name="40% - Énfasis4 2 2" xfId="47"/>
    <cellStyle name="40% - Énfasis4 3" xfId="48"/>
    <cellStyle name="40% - Énfasis4 3 2" xfId="49"/>
    <cellStyle name="40% - Énfasis5 2" xfId="50"/>
    <cellStyle name="40% - Énfasis5 2 2" xfId="51"/>
    <cellStyle name="40% - Énfasis5 3" xfId="52"/>
    <cellStyle name="40% - Énfasis5 3 2" xfId="53"/>
    <cellStyle name="40% - Énfasis6 2" xfId="54"/>
    <cellStyle name="40% - Énfasis6 2 2" xfId="55"/>
    <cellStyle name="40% - Énfasis6 3" xfId="56"/>
    <cellStyle name="40% - Énfasis6 3 2" xfId="57"/>
    <cellStyle name="60% - Énfasis1 2" xfId="58"/>
    <cellStyle name="60% - Énfasis1 3" xfId="59"/>
    <cellStyle name="60% - Énfasis2 2" xfId="60"/>
    <cellStyle name="60% - Énfasis2 3" xfId="61"/>
    <cellStyle name="60% - Énfasis3 2" xfId="62"/>
    <cellStyle name="60% - Énfasis3 3" xfId="63"/>
    <cellStyle name="60% - Énfasis4 2" xfId="64"/>
    <cellStyle name="60% - Énfasis4 3" xfId="65"/>
    <cellStyle name="60% - Énfasis5 2" xfId="66"/>
    <cellStyle name="60% - Énfasis5 3" xfId="67"/>
    <cellStyle name="60% - Énfasis6 2" xfId="68"/>
    <cellStyle name="60% - Énfasis6 3" xfId="69"/>
    <cellStyle name="Buena 2" xfId="70"/>
    <cellStyle name="Buena 3" xfId="71"/>
    <cellStyle name="Cálculo 2" xfId="72"/>
    <cellStyle name="Cálculo 3" xfId="73"/>
    <cellStyle name="Celda de comprobación 2" xfId="74"/>
    <cellStyle name="Celda de comprobación 3" xfId="75"/>
    <cellStyle name="Celda vinculada 2" xfId="76"/>
    <cellStyle name="Celda vinculada 3" xfId="77"/>
    <cellStyle name="Encabezado 4 2" xfId="78"/>
    <cellStyle name="Encabezado 4 3" xfId="79"/>
    <cellStyle name="Énfasis1" xfId="1" builtinId="29"/>
    <cellStyle name="Énfasis1 2" xfId="80"/>
    <cellStyle name="Énfasis1 3" xfId="81"/>
    <cellStyle name="Énfasis2 2" xfId="82"/>
    <cellStyle name="Énfasis2 3" xfId="83"/>
    <cellStyle name="Énfasis3 2" xfId="84"/>
    <cellStyle name="Énfasis3 3" xfId="85"/>
    <cellStyle name="Énfasis4 2" xfId="86"/>
    <cellStyle name="Énfasis4 3" xfId="87"/>
    <cellStyle name="Énfasis5 2" xfId="88"/>
    <cellStyle name="Énfasis5 3" xfId="89"/>
    <cellStyle name="Énfasis6 2" xfId="90"/>
    <cellStyle name="Énfasis6 3" xfId="91"/>
    <cellStyle name="Entrada 2" xfId="92"/>
    <cellStyle name="Entrada 3" xfId="93"/>
    <cellStyle name="Excel_BuiltIn_20% - Énfasis1" xfId="94"/>
    <cellStyle name="Heading" xfId="95"/>
    <cellStyle name="Heading1" xfId="96"/>
    <cellStyle name="Hipervínculo" xfId="2" builtinId="8"/>
    <cellStyle name="Hipervínculo 10" xfId="97"/>
    <cellStyle name="Hipervínculo 11" xfId="98"/>
    <cellStyle name="Hipervínculo 12" xfId="99"/>
    <cellStyle name="Hipervínculo 2" xfId="100"/>
    <cellStyle name="Hipervínculo 3" xfId="101"/>
    <cellStyle name="Hipervínculo 4" xfId="102"/>
    <cellStyle name="Hipervínculo 5" xfId="103"/>
    <cellStyle name="Hipervínculo 6" xfId="104"/>
    <cellStyle name="Hipervínculo 7" xfId="105"/>
    <cellStyle name="Hipervínculo 8" xfId="106"/>
    <cellStyle name="Hipervínculo 9" xfId="107"/>
    <cellStyle name="Hipervínculo visitado 10" xfId="108"/>
    <cellStyle name="Hipervínculo visitado 11" xfId="109"/>
    <cellStyle name="Hipervínculo visitado 12" xfId="110"/>
    <cellStyle name="Hipervínculo visitado 2" xfId="111"/>
    <cellStyle name="Hipervínculo visitado 3" xfId="112"/>
    <cellStyle name="Hipervínculo visitado 4" xfId="113"/>
    <cellStyle name="Hipervínculo visitado 5" xfId="114"/>
    <cellStyle name="Hipervínculo visitado 6" xfId="115"/>
    <cellStyle name="Hipervínculo visitado 7" xfId="116"/>
    <cellStyle name="Hipervínculo visitado 8" xfId="117"/>
    <cellStyle name="Hipervínculo visitado 9" xfId="118"/>
    <cellStyle name="Incorrecto 2" xfId="119"/>
    <cellStyle name="Incorrecto 3" xfId="120"/>
    <cellStyle name="Millares" xfId="3" builtinId="3"/>
    <cellStyle name="Millares 2" xfId="121"/>
    <cellStyle name="Millares 2 2" xfId="122"/>
    <cellStyle name="Millares 2 3" xfId="123"/>
    <cellStyle name="Millares 2 3 2" xfId="124"/>
    <cellStyle name="Millares 2 4" xfId="125"/>
    <cellStyle name="Millares 2 5" xfId="126"/>
    <cellStyle name="Millares 25" xfId="127"/>
    <cellStyle name="Millares 3" xfId="128"/>
    <cellStyle name="Millares 3 2" xfId="129"/>
    <cellStyle name="Millares 4" xfId="130"/>
    <cellStyle name="Millares 4 2" xfId="131"/>
    <cellStyle name="Millares 4 2 2" xfId="132"/>
    <cellStyle name="Millares 4 3" xfId="133"/>
    <cellStyle name="Millares 5" xfId="134"/>
    <cellStyle name="Millares 5 2" xfId="135"/>
    <cellStyle name="Millares 5 3" xfId="136"/>
    <cellStyle name="Millares 6" xfId="137"/>
    <cellStyle name="Millares 7" xfId="138"/>
    <cellStyle name="Millares 8" xfId="139"/>
    <cellStyle name="Millares 9" xfId="9"/>
    <cellStyle name="Moneda" xfId="4" builtinId="4"/>
    <cellStyle name="Moneda 2" xfId="5"/>
    <cellStyle name="Moneda 2 2" xfId="140"/>
    <cellStyle name="Moneda 2 3" xfId="141"/>
    <cellStyle name="Moneda 3" xfId="142"/>
    <cellStyle name="Moneda 3 2" xfId="143"/>
    <cellStyle name="Moneda 4" xfId="144"/>
    <cellStyle name="Moneda 4 2" xfId="145"/>
    <cellStyle name="Moneda 5" xfId="146"/>
    <cellStyle name="Moneda 6" xfId="147"/>
    <cellStyle name="Moneda 7" xfId="214"/>
    <cellStyle name="Neutral 2" xfId="148"/>
    <cellStyle name="Neutral 3" xfId="149"/>
    <cellStyle name="Normal" xfId="0" builtinId="0"/>
    <cellStyle name="Normal 10" xfId="150"/>
    <cellStyle name="Normal 11" xfId="151"/>
    <cellStyle name="Normal 14 4" xfId="152"/>
    <cellStyle name="Normal 15 4" xfId="153"/>
    <cellStyle name="Normal 18" xfId="154"/>
    <cellStyle name="Normal 19" xfId="155"/>
    <cellStyle name="Normal 2" xfId="6"/>
    <cellStyle name="Normal 2 2" xfId="156"/>
    <cellStyle name="Normal 20" xfId="157"/>
    <cellStyle name="Normal 3" xfId="158"/>
    <cellStyle name="Normal 3 2" xfId="159"/>
    <cellStyle name="Normal 4" xfId="160"/>
    <cellStyle name="Normal 4 2" xfId="161"/>
    <cellStyle name="Normal 4 2 2" xfId="162"/>
    <cellStyle name="Normal 4 3" xfId="163"/>
    <cellStyle name="Normal 4 4" xfId="164"/>
    <cellStyle name="Normal 4 4 2" xfId="165"/>
    <cellStyle name="Normal 5" xfId="166"/>
    <cellStyle name="Normal 5 2" xfId="167"/>
    <cellStyle name="Normal 5 3" xfId="168"/>
    <cellStyle name="Normal 5 4" xfId="169"/>
    <cellStyle name="Normal 6" xfId="7"/>
    <cellStyle name="Normal 6 2" xfId="171"/>
    <cellStyle name="Normal 6 2 2" xfId="172"/>
    <cellStyle name="Normal 6 3" xfId="173"/>
    <cellStyle name="Normal 6 4" xfId="174"/>
    <cellStyle name="Normal 6 5" xfId="175"/>
    <cellStyle name="Normal 6 6" xfId="170"/>
    <cellStyle name="Normal 7" xfId="176"/>
    <cellStyle name="Normal 7 2" xfId="177"/>
    <cellStyle name="Normal 7 3" xfId="178"/>
    <cellStyle name="Normal 8" xfId="179"/>
    <cellStyle name="Normal 9" xfId="180"/>
    <cellStyle name="Normal 9 2" xfId="181"/>
    <cellStyle name="Notas 2" xfId="182"/>
    <cellStyle name="Notas 2 2" xfId="183"/>
    <cellStyle name="Notas 3" xfId="184"/>
    <cellStyle name="Notas 3 2" xfId="185"/>
    <cellStyle name="Porcentaje" xfId="8" builtinId="5"/>
    <cellStyle name="Porcentaje 2" xfId="186"/>
    <cellStyle name="Porcentaje 2 2" xfId="187"/>
    <cellStyle name="Porcentaje 2 3" xfId="188"/>
    <cellStyle name="Porcentaje 3" xfId="189"/>
    <cellStyle name="Porcentaje 3 2" xfId="190"/>
    <cellStyle name="Porcentaje 4" xfId="191"/>
    <cellStyle name="Porcentual 2" xfId="192"/>
    <cellStyle name="Porcentual 2 2" xfId="193"/>
    <cellStyle name="Result" xfId="194"/>
    <cellStyle name="Result2" xfId="195"/>
    <cellStyle name="Salida 2" xfId="196"/>
    <cellStyle name="Salida 3" xfId="197"/>
    <cellStyle name="Texto de advertencia 2" xfId="198"/>
    <cellStyle name="Texto de advertencia 3" xfId="199"/>
    <cellStyle name="Texto explicativo 2" xfId="200"/>
    <cellStyle name="Texto explicativo 3" xfId="201"/>
    <cellStyle name="Título 1 2" xfId="202"/>
    <cellStyle name="Título 1 3" xfId="203"/>
    <cellStyle name="Título 2 2" xfId="204"/>
    <cellStyle name="Título 2 3" xfId="205"/>
    <cellStyle name="Título 3 2" xfId="206"/>
    <cellStyle name="Título 3 2 2" xfId="207"/>
    <cellStyle name="Título 3 3" xfId="208"/>
    <cellStyle name="Título 3 3 2" xfId="209"/>
    <cellStyle name="Título 4" xfId="210"/>
    <cellStyle name="Título 5" xfId="211"/>
    <cellStyle name="Total 2" xfId="212"/>
    <cellStyle name="Total 3" xfId="2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1437746</xdr:colOff>
      <xdr:row>24</xdr:row>
      <xdr:rowOff>0</xdr:rowOff>
    </xdr:from>
    <xdr:ext cx="184731" cy="264560"/>
    <xdr:sp macro="" textlink="">
      <xdr:nvSpPr>
        <xdr:cNvPr id="5908" name="5907 CuadroTexto"/>
        <xdr:cNvSpPr txBox="1"/>
      </xdr:nvSpPr>
      <xdr:spPr>
        <a:xfrm>
          <a:off x="1437746"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09" name="59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0" name="59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1" name="59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2" name="59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3" name="5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4" name="59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5" name="59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6" name="59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7" name="59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8" name="59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19" name="59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20" name="59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21" name="59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5922" name="5921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5923" name="5922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5924" name="5923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25" name="59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26" name="59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27" name="59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28" name="59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29" name="59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0" name="59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1" name="59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2" name="59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3" name="59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4" name="59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5" name="59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6" name="5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7" name="59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8" name="59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39" name="59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0" name="59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1" name="59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2" name="59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3" name="59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4" name="59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5" name="59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6" name="59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7" name="59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8" name="59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49" name="59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5950" name="5949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1" name="59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2" name="59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3" name="59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4" name="59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5" name="59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6" name="59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7" name="59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8" name="59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59" name="59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0" name="59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1" name="59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2" name="59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3" name="59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4" name="59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5" name="59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6" name="59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7" name="59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8" name="59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69" name="59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0" name="59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1" name="59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2" name="59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3" name="59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4" name="59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5" name="59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6" name="59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7" name="59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8" name="59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79" name="59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0" name="59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1" name="59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2" name="59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3" name="59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4" name="59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5" name="59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6" name="59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7" name="59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8" name="59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89" name="59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0" name="59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1" name="59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2" name="59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3" name="59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4" name="59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5" name="59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6" name="59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7" name="59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8" name="59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5999" name="59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0" name="59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1" name="60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2" name="60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3" name="60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4" name="60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5" name="60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6" name="60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7" name="60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8" name="60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09" name="60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0" name="60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1" name="60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2" name="60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3" name="60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4" name="60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5" name="60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6" name="60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7" name="60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8" name="60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19" name="60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0" name="60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1" name="60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2" name="60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3" name="60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4" name="60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5" name="60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6" name="60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7" name="60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8" name="60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29" name="60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0" name="60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1" name="60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2" name="60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3" name="60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4" name="60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5" name="60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6" name="60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7" name="60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8" name="60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39" name="60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0" name="60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1" name="60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2" name="60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3" name="60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4" name="60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5" name="60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6" name="60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7" name="60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8" name="60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49" name="60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0" name="60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1" name="60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2" name="60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3" name="60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4" name="60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5" name="60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6" name="60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7" name="60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8" name="60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59" name="60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0" name="60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1" name="60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2" name="60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3" name="60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4" name="60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5" name="60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6" name="60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7" name="60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8" name="60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69" name="60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0" name="60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1" name="60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2" name="60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3" name="60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4" name="60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5" name="60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6" name="60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7" name="60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8" name="60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79" name="60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0" name="60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1" name="60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2" name="60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3" name="60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4" name="60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5" name="60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6" name="60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087" name="6086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088" name="6087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89" name="60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90" name="60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91" name="60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92" name="60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93" name="60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094" name="6093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095" name="6094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096" name="6095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97" name="60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98" name="60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099" name="60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100" name="6099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101" name="6100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102" name="6101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03" name="61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04" name="61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05" name="61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06" name="61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07" name="61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08" name="61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09" name="61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0" name="61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1" name="61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2" name="61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3" name="61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4" name="61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5" name="61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6" name="61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7" name="61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8" name="61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19" name="61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0" name="61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1" name="61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2" name="61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3" name="61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4" name="61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5" name="61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6" name="61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7" name="61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8" name="61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29" name="61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0" name="61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1" name="61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2" name="61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3" name="61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4" name="61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5" name="61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6" name="61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7" name="61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8" name="61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39" name="61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0" name="61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1" name="61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2" name="61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3" name="61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4" name="61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5" name="61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6" name="61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7" name="61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8" name="61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49" name="6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0" name="6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1" name="6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2" name="61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3" name="61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4" name="61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5" name="61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6" name="61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7" name="61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8" name="61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59" name="61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0" name="61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1" name="61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2" name="61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3" name="61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4" name="61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5" name="61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6" name="61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7" name="61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8" name="61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69" name="61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0" name="61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1" name="61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2" name="6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3" name="6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4" name="6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5" name="6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6" name="6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7" name="6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8" name="6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79" name="6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0" name="61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1" name="61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2" name="61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3" name="6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4" name="61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5" name="6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6" name="6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7" name="6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8" name="61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89" name="61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0" name="6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1" name="6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2" name="61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3" name="6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4" name="61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5" name="61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6" name="61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7" name="61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8" name="61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199" name="61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0" name="61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1" name="62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2" name="62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3" name="62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4" name="62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5" name="62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6" name="62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7" name="62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8" name="62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09" name="62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0" name="62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1" name="62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2" name="62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3" name="62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4" name="62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5" name="62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6" name="62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7" name="62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8" name="62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19" name="62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0" name="62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1" name="62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2" name="62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3" name="6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4" name="6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5" name="6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6" name="6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7" name="6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8" name="6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29" name="6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0" name="6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1" name="6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2" name="62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3" name="6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4" name="6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5" name="6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6" name="6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7" name="6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8" name="6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39" name="6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0" name="6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1" name="6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2" name="6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3" name="62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4" name="62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5" name="62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6" name="62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7" name="62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8" name="62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49" name="62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0" name="62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1" name="62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2" name="62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3" name="62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4" name="62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5" name="62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6" name="62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7" name="62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8" name="6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59" name="6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0" name="62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1" name="6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2" name="6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3" name="6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4" name="6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5" name="6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6" name="6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7" name="6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8" name="6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69" name="6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0" name="6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1" name="6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2" name="6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3" name="62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4" name="62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5" name="62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6" name="62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7" name="62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8" name="62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79" name="62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0" name="62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1" name="62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2" name="62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3" name="62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4" name="62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5" name="62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6" name="62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7" name="62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8" name="62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89" name="62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0" name="62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1" name="62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2" name="62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3" name="62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4" name="62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5" name="62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6" name="62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7" name="62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8" name="62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299" name="62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0" name="62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1" name="63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2" name="63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3" name="63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4" name="63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5" name="63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6" name="63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7" name="63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8" name="63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09" name="63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0" name="63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1" name="63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2" name="63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3" name="63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4" name="63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5" name="63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6" name="63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7" name="63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8" name="63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19" name="63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0" name="63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1" name="6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2" name="6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3" name="6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4" name="6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5" name="6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6" name="6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7" name="6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8" name="6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29" name="6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0" name="63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1" name="6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2" name="6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3" name="6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4" name="6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5" name="63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6" name="63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7" name="63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8" name="63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39" name="63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0" name="63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1" name="63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2" name="63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3" name="6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4" name="6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5" name="6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6" name="63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7" name="63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8" name="63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49" name="6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0" name="63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1" name="63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2" name="63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3" name="63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4" name="63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5" name="63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6" name="63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7" name="63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8" name="63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59" name="63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0" name="63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1" name="63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2" name="63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3" name="63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4" name="63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5" name="63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6" name="63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7" name="63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8" name="63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69" name="63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0" name="63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1" name="63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2" name="63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3" name="63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4" name="63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5" name="63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6" name="63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7" name="63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8" name="63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79" name="63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0" name="63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1" name="63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2" name="63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3" name="63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4" name="63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5" name="63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6" name="63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7" name="63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8" name="63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89" name="63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0" name="63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1" name="63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2" name="63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3" name="63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4" name="63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5" name="63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6" name="63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7" name="63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8" name="63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399" name="63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0" name="63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1" name="64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2" name="64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3" name="64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4" name="64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5" name="64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6" name="64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7" name="64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8" name="64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09" name="64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0" name="64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1" name="64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2" name="64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3" name="64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4" name="64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5" name="64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6" name="64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7" name="64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8" name="64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19" name="64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0" name="64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1" name="64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2" name="64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3" name="64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4" name="64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5" name="64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6" name="64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7" name="64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8" name="64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29" name="64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0" name="64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1" name="64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2" name="64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3" name="64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4" name="64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5" name="64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6" name="64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7" name="64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8" name="64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39" name="64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0" name="64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1" name="64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2" name="64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3" name="64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4" name="64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5" name="64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6" name="64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7" name="64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8" name="64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49" name="64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0" name="64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1" name="64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2" name="64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3" name="64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4" name="64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5" name="64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6" name="64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7" name="64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8" name="64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59" name="64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0" name="64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1" name="64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2" name="64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3" name="64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4" name="64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5" name="64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6" name="64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7" name="64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8" name="64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69" name="64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0" name="64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1" name="64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2" name="64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3" name="64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4" name="64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5" name="64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6" name="64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7" name="64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8" name="64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79" name="64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0" name="64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1" name="64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2" name="64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3" name="64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4" name="64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5" name="64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6" name="64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7" name="64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8" name="64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89" name="64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0" name="64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1" name="64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2" name="64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3" name="64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4" name="64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5" name="64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6" name="64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7" name="64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8" name="64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499" name="6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0" name="64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1" name="65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2" name="65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3" name="65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4" name="65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5" name="65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6" name="65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7" name="65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8" name="65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09" name="65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0" name="65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1" name="65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2" name="65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3" name="65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4" name="65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5" name="65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6" name="65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7" name="65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8" name="65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19" name="65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0" name="65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1" name="65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2" name="65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3" name="65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4" name="65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5" name="65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6" name="65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7" name="65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8" name="65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29" name="65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0" name="65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1" name="65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2" name="65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3" name="65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4" name="65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5" name="65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6" name="65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7" name="65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8" name="65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39" name="65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0" name="65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1" name="65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2" name="65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3" name="65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4" name="65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5" name="65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6" name="65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7" name="65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8" name="65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49" name="65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0" name="65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1" name="65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2" name="65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3" name="65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4" name="65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5" name="65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6" name="65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7" name="65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8" name="65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59" name="65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0" name="65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1" name="65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2" name="65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3" name="65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4" name="65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5" name="65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6" name="65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7" name="6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8" name="6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69" name="6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0" name="65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1" name="65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2" name="65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3" name="65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4" name="65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5" name="65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6" name="65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7" name="65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8" name="65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79" name="65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0" name="65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1" name="65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2" name="65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3" name="65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4" name="65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5" name="65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6" name="65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7" name="65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8" name="65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89" name="65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0" name="65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1" name="65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2" name="65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3" name="65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4" name="65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5" name="65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6" name="65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7" name="65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8" name="65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599" name="65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0" name="65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1" name="66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2" name="66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3" name="66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4" name="66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5" name="66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6" name="66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7" name="66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8" name="66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09" name="66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0" name="66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1" name="66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2" name="66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3" name="66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4" name="66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5" name="6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6" name="6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7" name="6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8" name="66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19" name="66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0" name="66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1" name="66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2" name="66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3" name="66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4" name="66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5" name="66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6" name="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7" name="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8" name="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29" name="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0" name="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1" name="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2"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3" name="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4" name="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5" name="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6" name="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7" name="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38" name="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639" name="18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640" name="19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641" name="20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2" name="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3" name="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4" name="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5" name="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6"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7" name="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8" name="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49" name="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0" name="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1" name="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2" name="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3" name="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4" name="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5" name="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6" name="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7" name="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8" name="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59" name="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0" name="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1" name="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662" name="59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3" name="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4" name="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5" name="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6" name="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7"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8"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69"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0" name="1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1" name="1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2" name="1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3" name="1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4" name="1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5" name="1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6" name="1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7" name="1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8" name="1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79" name="1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0" name="1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1" name="1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2" name="1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3" name="1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4" name="1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5" name="1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6" name="1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7" name="1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8" name="1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89"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0"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1"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2"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3" name="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4" name="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5" name="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6" name="1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7"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8" name="1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699" name="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0" name="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1" name="1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2" name="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3" name="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4" name="1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5" name="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6" name="1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7" name="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8" name="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09" name="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0" name="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1" name="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2" name="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3" name="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4" name="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5" name="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6" name="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7" name="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8" name="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19" name="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0" name="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1" name="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2" name="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3" name="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4" name="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5" name="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6"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7"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8" name="2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29" name="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0" name="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1" name="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2" name="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3" name="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4" name="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5" name="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6" name="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7" name="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8" name="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39" name="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0" name="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1" name="2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2" name="2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3" name="2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4" name="2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5" name="2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6" name="2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7" name="2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8" name="2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49" name="2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0" name="2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1" name="2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2" name="2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3" name="2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4" name="2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5" name="2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6" name="2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7" name="2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8" name="2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59" name="2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0" name="2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1" name="2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2" name="2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3" name="2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4" name="2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5" name="2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6" name="2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7" name="3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8" name="3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69" name="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0" name="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1" name="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2" name="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3" name="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4" name="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5" name="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6" name="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7" name="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8" name="3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79" name="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0" name="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1" name="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2" name="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3" name="3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4" name="3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5" name="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6" name="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7" name="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8" name="3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89" name="3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0" name="3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1" name="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2" name="3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3" name="3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4" name="3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5" name="3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6" name="3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7" name="3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8" name="3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799" name="3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0" name="3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1" name="3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2" name="3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3" name="3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4" name="3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5" name="3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6" name="3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7" name="3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8" name="3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09" name="3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0" name="3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1" name="3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2" name="3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3" name="3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4" name="3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5" name="3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6" name="3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7" name="3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8" name="3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19" name="3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0" name="3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1" name="3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2" name="3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3" name="3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24" name="387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25" name="388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6" name="3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7" name="3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8" name="3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29" name="3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30" name="3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31" name="394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32" name="395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33" name="396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34" name="4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35" name="4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36" name="4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37" name="406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38" name="407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28</xdr:row>
      <xdr:rowOff>0</xdr:rowOff>
    </xdr:from>
    <xdr:ext cx="184731" cy="264560"/>
    <xdr:sp macro="" textlink="">
      <xdr:nvSpPr>
        <xdr:cNvPr id="6839" name="408 CuadroTexto"/>
        <xdr:cNvSpPr txBox="1"/>
      </xdr:nvSpPr>
      <xdr:spPr>
        <a:xfrm>
          <a:off x="2755069"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0" name="4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1" name="4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2" name="4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3" name="4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4" name="4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5" name="4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6" name="4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7" name="4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8" name="4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49" name="4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0" name="4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1" name="4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2" name="4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3" name="4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4" name="4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5" name="4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6" name="4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7" name="4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8" name="4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59" name="4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0" name="4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1" name="4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2" name="4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3" name="4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4" name="4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5" name="4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6" name="4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7" name="4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8" name="4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69" name="4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0" name="4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1" name="4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2" name="4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3" name="4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4"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5" name="4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6" name="5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7" name="5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8" name="5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79" name="5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0" name="5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1" name="5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2" name="5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3" name="5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4" name="5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5" name="5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6" name="5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7" name="5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8" name="5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89" name="5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0" name="5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1" name="5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2" name="5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3" name="5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4" name="5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5" name="5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6" name="5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7" name="5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8" name="5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899" name="5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0" name="5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1" name="5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2" name="5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3" name="5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4" name="5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5" name="5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6" name="5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7" name="5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8" name="5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09" name="5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0" name="5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1" name="5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2" name="5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3" name="5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4" name="5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5" name="6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6" name="6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7" name="6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8" name="6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19" name="6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0" name="6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1" name="6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2" name="6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3" name="6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4" name="6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5" name="6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6" name="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7" name="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8" name="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29" name="6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0" name="6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1" name="6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2" name="6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3" name="6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4" name="6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5" name="6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6" name="6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7" name="6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8" name="6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39" name="5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0" name="5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1" name="5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2" name="5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3" name="5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4" name="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5" name="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6" name="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7" name="5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8" name="5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49" name="5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0" name="5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1" name="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2" name="6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3" name="6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4" name="6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5" name="6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6" name="6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7" name="6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8" name="6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59" name="6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0" name="6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1" name="6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2" name="6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3" name="6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4" name="6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5" name="6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6" name="6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7" name="6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8" name="6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69" name="6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0" name="6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1" name="6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2" name="6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3" name="6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4" name="6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5" name="6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6" name="6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7" name="6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8" name="6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79" name="6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0" name="6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1" name="6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2" name="6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3" name="6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4" name="6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5" name="6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6" name="6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7" name="7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8" name="7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89" name="7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0" name="7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1" name="7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2" name="7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3" name="7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4" name="7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5" name="7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6" name="7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7" name="7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8" name="7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6999" name="7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0" name="7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1" name="7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2" name="7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3" name="7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4" name="7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5" name="7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6" name="7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7" name="7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8" name="7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09" name="7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0" name="7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1" name="7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2" name="7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3" name="7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4" name="7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5" name="7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6" name="7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7" name="7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8" name="7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19" name="7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0" name="7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1" name="7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2" name="7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3" name="7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4" name="7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5" name="7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6" name="7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7" name="7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8" name="7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29" name="7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0" name="7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1" name="7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2" name="7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3" name="7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4" name="7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5" name="7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6" name="7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7" name="7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8" name="7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39" name="7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0" name="7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1"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2" name="7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3" name="7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4" name="7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5" name="7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6" name="7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7" name="7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8" name="7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49" name="7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0" name="7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1" name="7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2" name="7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3" name="7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4" name="7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5" name="7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6" name="7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7" name="7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8" name="8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59"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0" name="8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1" name="8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2" name="8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3" name="8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4" name="8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5" name="8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6"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7" name="8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8" name="8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69" name="8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0" name="8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1" name="8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2" name="8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3" name="8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4" name="8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5" name="8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6" name="8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7" name="8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8"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79" name="8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0" name="8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1" name="8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2" name="8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3" name="8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4"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5" name="8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6" name="8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7" name="8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8" name="8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89" name="8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0" name="8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1" name="8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2" name="8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3" name="8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4" name="8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5" name="8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6" name="8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7" name="8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8" name="8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099"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0" name="8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1" name="8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2" name="8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3" name="8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4" name="8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5" name="8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6" name="8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7" name="8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8" name="8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09" name="8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0" name="8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1" name="8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2" name="8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3" name="8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4" name="8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5" name="8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6" name="8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7" name="8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8" name="8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19" name="8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0" name="9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1" name="9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2" name="9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3"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4" name="9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5" name="9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6" name="9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7" name="9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8" name="9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29"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0" name="9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1" name="9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2" name="9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3" name="9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4" name="9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5" name="9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6" name="9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7" name="9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8" name="9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39" name="9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0" name="9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1" name="9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2" name="9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3" name="9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4" name="9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5"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6" name="9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7" name="9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8" name="9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49" name="9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0" name="9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1" name="9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2" name="9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3" name="9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4" name="9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5" name="9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6" name="9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7" name="9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8" name="9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59" name="1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0" name="1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1" name="1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2" name="1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3" name="1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4" name="11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5"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6"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7"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8" name="1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69" name="1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0" name="11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1" name="1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2" name="11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3" name="11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4" name="11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5" name="11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6" name="11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7" name="11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8" name="11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79" name="12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0" name="12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1" name="12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2" name="12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3" name="12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4" name="12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5" name="12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6" name="12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7" name="12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8" name="12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89" name="12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0" name="13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1" name="13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2" name="13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3" name="13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4" name="13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5" name="13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6" name="13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7" name="13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8" name="13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199" name="13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0" name="13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1" name="13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2"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3"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4"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5"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6" name="12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7" name="12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8" name="12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09" name="12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0"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1"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2"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3"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4"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5"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6"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7"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8" name="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19" name="5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0" name="7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1" name="7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2" name="8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3" name="8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4" name="9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5" name="9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6" name="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7" name="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8" name="1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29" name="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0" name="1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1" name="4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2" name="5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3" name="5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4" name="5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5" name="6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6" name="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7" name="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8" name="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39" name="8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0" name="8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1" name="8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2" name="8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3" name="8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4" name="8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5" name="8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6" name="8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7" name="8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8" name="8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49" name="8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0" name="8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1" name="8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2" name="8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3" name="8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4" name="8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5" name="8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6" name="8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7" name="9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8" name="9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59" name="9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0" name="9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1" name="9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2" name="9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3" name="9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4" name="9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5" name="9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6" name="9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7" name="9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8" name="9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69" name="9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0"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1"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2"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3" name="1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4" name="1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5" name="72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6" name="72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7" name="72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8" name="72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79" name="72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0" name="72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1" name="72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2" name="72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3" name="72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4" name="72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5" name="72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6" name="72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7" name="72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8" name="72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89" name="72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0" name="72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1" name="72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2" name="72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3" name="72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4" name="72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5" name="72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6" name="72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7" name="72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8" name="72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299" name="72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0" name="72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1" name="73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2" name="73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3" name="73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4" name="73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5" name="73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6" name="73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7" name="73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8" name="73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09" name="73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0" name="73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1" name="73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2" name="73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3" name="73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4" name="73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5" name="73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6" name="73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7" name="73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8" name="73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19" name="73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0" name="73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1" name="7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2" name="7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3" name="7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4" name="7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5" name="7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6" name="7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7" name="7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8" name="7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29" name="7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0" name="73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1" name="7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2" name="7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3" name="7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4" name="7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5" name="73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6" name="73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7" name="73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8" name="73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39" name="73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0" name="73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1" name="73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2" name="73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3" name="7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4" name="7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5" name="7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6" name="73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7" name="73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8" name="73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49" name="7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0" name="73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1" name="73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2" name="73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3" name="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4" name="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5" name="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6" name="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7" name="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8" name="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59" name="3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0" name="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1" name="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2" name="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3" name="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4" name="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5" name="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6" name="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7" name="3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8" name="3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69" name="3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0" name="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1" name="3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2" name="3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3" name="3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4" name="4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5" name="4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6" name="4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7" name="5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8" name="5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79" name="5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0" name="6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1" name="6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2" name="6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3" name="6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4" name="6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5" name="6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6" name="6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7" name="6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8" name="6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89" name="6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0" name="6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1" name="73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2" name="73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3" name="73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4" name="73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5" name="73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6" name="73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7" name="73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8" name="73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399"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0"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1"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2"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3" name="74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4" name="74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5" name="74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6" name="74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7" name="74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8" name="74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09" name="74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0" name="74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1" name="74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2" name="74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3" name="74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4" name="74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5" name="74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6" name="74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7" name="74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8" name="74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19" name="74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0" name="74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1" name="74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2" name="74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3" name="74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4" name="74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5" name="74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6" name="74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7" name="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8" name="1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29" name="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0" name="4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1" name="5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2" name="7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3" name="7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4" name="7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5" name="7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6" name="7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7" name="8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8" name="8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39" name="8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0" name="8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1" name="8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2" name="9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3" name="9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4" name="9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5" name="9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6" name="9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7" name="74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8" name="74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49" name="74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0" name="74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1" name="74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2" name="74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3" name="74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4" name="74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5" name="74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6" name="74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7" name="74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8" name="74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59" name="74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0" name="74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1" name="74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2" name="74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3" name="74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4" name="74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5" name="74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6" name="74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7" name="74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8" name="74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69" name="74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0" name="74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1" name="74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2" name="74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3" name="74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4" name="74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5" name="74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6" name="74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7" name="74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8" name="74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79" name="74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0" name="74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1" name="74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2" name="74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3" name="74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4" name="74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5" name="74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6" name="74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7" name="74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8" name="74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89" name="74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0" name="74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1" name="74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2" name="74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3" name="74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4" name="74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5" name="74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6" name="74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7" name="74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498" name="74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1360488</xdr:colOff>
      <xdr:row>28</xdr:row>
      <xdr:rowOff>0</xdr:rowOff>
    </xdr:from>
    <xdr:ext cx="184731" cy="436786"/>
    <xdr:sp macro="" textlink="">
      <xdr:nvSpPr>
        <xdr:cNvPr id="7499" name="7498 CuadroTexto"/>
        <xdr:cNvSpPr txBox="1"/>
      </xdr:nvSpPr>
      <xdr:spPr>
        <a:xfrm>
          <a:off x="2683405" y="13006917"/>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a:p>
          <a:endParaRPr lang="es-ES"/>
        </a:p>
      </xdr:txBody>
    </xdr:sp>
    <xdr:clientData/>
  </xdr:oneCellAnchor>
  <xdr:oneCellAnchor>
    <xdr:from>
      <xdr:col>2</xdr:col>
      <xdr:colOff>1427163</xdr:colOff>
      <xdr:row>28</xdr:row>
      <xdr:rowOff>0</xdr:rowOff>
    </xdr:from>
    <xdr:ext cx="184731" cy="264560"/>
    <xdr:sp macro="" textlink="">
      <xdr:nvSpPr>
        <xdr:cNvPr id="7500"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1"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2"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3"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4"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5"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6"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7"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8"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09" name="75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0" name="75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1" name="75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2" name="75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3" name="75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4" name="75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5" name="75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6" name="75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7" name="75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8" name="75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19" name="75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0" name="75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1" name="75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2" name="75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3" name="75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4" name="75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5" name="75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6" name="75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7" name="75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8" name="75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29" name="75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0" name="75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1" name="75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2" name="75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3" name="75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4" name="75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5" name="75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6" name="75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7" name="75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8" name="75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39" name="75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0" name="75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1" name="75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2" name="75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3" name="75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4" name="75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5" name="75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6" name="75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7" name="75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8" name="75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49" name="75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0" name="75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1" name="75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2" name="75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3" name="75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4" name="75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5" name="75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6" name="75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7" name="75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8" name="75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59" name="75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0" name="75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1" name="75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2" name="75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3" name="75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4" name="75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5" name="75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6" name="75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7" name="7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8" name="7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69" name="7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0" name="75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1"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2"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3"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4"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5"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6"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7"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8"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79" name="75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0" name="75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1" name="75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2" name="75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3" name="75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4" name="75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5" name="75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6" name="75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7" name="75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8" name="75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89" name="75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0" name="75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1" name="75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2" name="75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3" name="75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4" name="75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5" name="75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6" name="75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7" name="75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8" name="75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599" name="75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0" name="75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1" name="76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2" name="76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3" name="76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4" name="76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5" name="76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6" name="76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7" name="76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8" name="76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09" name="76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0" name="76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1" name="76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2" name="76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3" name="76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4" name="76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5" name="7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6" name="7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7" name="7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8" name="76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19" name="76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0" name="76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1" name="76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2" name="76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3" name="76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4" name="76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5" name="76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6" name="76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7" name="76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8" name="76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29" name="76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0" name="76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1" name="76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2" name="76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3" name="76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4" name="76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5" name="76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6" name="76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7" name="76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8" name="76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39" name="76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0" name="76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1" name="7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2"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3"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4"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5"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6"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7"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8"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49"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0"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1" name="76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2" name="76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3" name="76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4" name="76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5" name="76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6" name="76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7" name="76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8" name="76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59" name="76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0" name="76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1" name="76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2" name="76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3" name="76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4" name="76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5" name="76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6" name="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7" name="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8" name="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69"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0"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1"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2"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3" name="76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4" name="76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5" name="76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6" name="76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7" name="76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8" name="76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79" name="76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0" name="76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1" name="76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2" name="76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3" name="76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4" name="76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5" name="76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6" name="76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7" name="76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8" name="76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89" name="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0" name="76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1" name="76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2" name="76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3" name="76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4" name="76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5" name="76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6" name="76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7"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8"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699"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0" name="76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1" name="77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2" name="77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3" name="77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4" name="77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5" name="77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6"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7"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8"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09" name="77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0" name="77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1" name="77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2" name="77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3" name="77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4" name="77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5"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6"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7"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8" name="77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19" name="77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0" name="77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1" name="77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2" name="77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3" name="77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4"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5"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6"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7" name="77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8" name="77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29" name="77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0" name="77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1" name="77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2" name="77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3"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4"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5"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6" name="77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7" name="77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8" name="77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39" name="77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0" name="77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1" name="77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2"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3"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4"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5" name="77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6" name="77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7" name="77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8" name="77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49" name="77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0" name="77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1"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2"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3"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4" name="77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5" name="77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6" name="77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7" name="77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8" name="77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59" name="77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0"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1"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2"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3" name="77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4" name="77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5" name="77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6" name="77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7" name="77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8" name="77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69" name="77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0" name="77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1" name="77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2" name="77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3" name="77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4" name="77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5" name="77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6" name="77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7" name="77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8" name="77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79" name="77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0" name="7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1" name="77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2" name="77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3" name="77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4" name="77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5" name="77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6" name="77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7" name="77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8" name="77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89" name="77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0" name="77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1" name="77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2" name="77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3" name="77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4" name="77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5" name="77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6" name="77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7" name="77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8" name="77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799" name="77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0" name="77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1" name="78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2" name="78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3" name="7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4" name="78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5" name="78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6" name="78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7" name="78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8" name="78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09" name="78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0" name="78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1" name="78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2" name="78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3" name="78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4" name="78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5" name="78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6" name="78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7" name="78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8" name="7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19" name="78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0"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1"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2"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3"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4"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5"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6" name="78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7" name="78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8" name="78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29" name="78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0" name="78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1" name="7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2" name="78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3" name="78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4" name="78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5" name="78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6" name="78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7" name="78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8" name="78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39" name="78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0" name="7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1" name="78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2" name="78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3" name="78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4" name="78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5" name="78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6" name="78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7" name="78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8" name="78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49" name="78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0" name="78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1" name="78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2" name="78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3"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4"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5"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6"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7"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8"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59" name="78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0" name="78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1" name="78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2" name="7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3" name="78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4" name="78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5" name="78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6" name="78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7" name="78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8" name="78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69" name="78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0" name="78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1" name="78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2" name="78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3" name="78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4" name="78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5" name="78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6" name="78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7" name="78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8" name="78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79" name="78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0" name="78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1" name="78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2" name="78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3" name="78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4" name="78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5" name="78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6" name="78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7" name="78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8" name="78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89" name="78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0" name="78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1" name="78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2" name="78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3" name="78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4" name="78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5" name="78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6" name="78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7" name="78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8" name="78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899" name="78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0" name="78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1" name="79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2" name="79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3" name="79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4" name="7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5" name="79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6" name="79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7" name="79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8" name="79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09" name="79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0" name="79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1" name="79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2" name="79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3" name="7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4" name="79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5" name="79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6" name="79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7" name="79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8" name="79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19" name="79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0" name="79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1" name="79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2" name="79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3"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4"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5"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6"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7"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8"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29"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0"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1" name="79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2" name="79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3" name="79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4" name="79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5" name="79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6" name="7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7" name="79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8" name="79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39" name="79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0" name="79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1" name="79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2" name="79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3" name="79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4" name="79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5" name="79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6" name="79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7" name="79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8" name="79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49" name="79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0" name="79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1" name="79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2" name="79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3" name="79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4" name="79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5" name="79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6" name="79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7" name="79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8" name="79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59" name="79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0" name="79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1" name="79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2" name="79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3"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4"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5"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6"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7"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8"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69"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0"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1" name="79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2" name="79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3" name="79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4" name="79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5" name="79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6" name="79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7" name="79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8" name="79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79" name="79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0" name="79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1" name="79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2" name="79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3" name="79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4" name="79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5" name="79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6" name="79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7" name="79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8" name="79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89" name="79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0" name="79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1" name="79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2" name="79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3" name="79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4" name="79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5" name="79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6" name="79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7" name="79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8" name="79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7999" name="79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0" name="79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1" name="80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2" name="80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3" name="80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4" name="80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5" name="80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6" name="80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7" name="80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8" name="80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09" name="80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0" name="80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1" name="80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2" name="80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3" name="80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4" name="80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5" name="80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6" name="80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7" name="80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8" name="80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19" name="80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0" name="80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1" name="80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2" name="80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3" name="80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4" name="80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5" name="80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6" name="80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7"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8"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29"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0"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1" name="80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2" name="80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3" name="80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4" name="80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5" name="80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6" name="80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7" name="80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8" name="80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39" name="80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0" name="80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1" name="80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2" name="80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3" name="80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4" name="80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5" name="80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6" name="80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7" name="80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8" name="80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49" name="80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0" name="80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1" name="80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2" name="80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3" name="80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4" name="80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5"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6"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7"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8"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59" name="80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0" name="80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1" name="80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2" name="80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3" name="80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4" name="80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5" name="80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6" name="80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7" name="80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8" name="80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69" name="80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0" name="80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1" name="80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2" name="80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3" name="80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4" name="80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5" name="80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6" name="80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7" name="80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8" name="80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79" name="80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0" name="80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1" name="80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2" name="80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3" name="80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4" name="80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5" name="80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6" name="80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7" name="80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8" name="80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89" name="80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0" name="80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1" name="80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2" name="80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3" name="80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4" name="80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5" name="80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6" name="80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7" name="80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8" name="80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099" name="80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0" name="80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1" name="81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2" name="81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3" name="81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4" name="81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5" name="81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6"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7"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8"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09"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0"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1"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2"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3"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4"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5" name="81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6" name="81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7" name="81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8" name="81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19" name="81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0" name="81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1" name="81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2" name="81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3" name="81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4" name="81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5" name="81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6" name="81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7" name="81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8" name="81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29" name="81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0" name="81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1" name="81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2" name="81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3" name="81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4" name="81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5" name="81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6" name="81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7" name="81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8" name="81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39" name="81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0" name="81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1" name="81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2" name="81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3" name="81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4" name="81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5" name="81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6" name="81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7" name="81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8" name="81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49" name="8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0" name="8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1" name="8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2" name="81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3" name="81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4" name="81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5" name="81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6" name="81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7" name="81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8" name="81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59" name="81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0" name="81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1" name="81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2" name="81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3" name="81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4" name="81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5" name="81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6" name="81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7" name="81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8" name="81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69"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0"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1"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2"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3"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4"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5"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6"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7"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8" name="8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79" name="8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0" name="81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1" name="81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2" name="81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3" name="8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4" name="81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5" name="8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6" name="8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7" name="8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8" name="81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89" name="81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0" name="8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1" name="8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2" name="81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3" name="8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4" name="81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5" name="81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6" name="81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7" name="81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8" name="81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199" name="81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0" name="81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1" name="82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2" name="82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3" name="82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4" name="82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5" name="82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6" name="82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7" name="82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8" name="82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09" name="82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0" name="82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1" name="82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2" name="82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3" name="82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4" name="82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5" name="82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6" name="82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7" name="82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8" name="82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19" name="82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0" name="82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1" name="82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2" name="82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3" name="8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4" name="8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5" name="8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6" name="8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7" name="8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8" name="8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29" name="8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0" name="8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1" name="8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2"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3"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4"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5"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6"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7"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8"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39"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0"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1" name="8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2" name="8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3" name="82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4" name="82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5" name="82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6" name="82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7" name="82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8" name="82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49" name="82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0" name="82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1" name="82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2" name="82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3" name="82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4" name="82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5" name="82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6" name="82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7" name="82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8" name="8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59" name="8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0" name="82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1" name="8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2" name="8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3" name="8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4" name="8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5" name="8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6" name="8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7" name="8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8" name="8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69" name="8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0" name="8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1" name="8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2" name="8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3" name="82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4" name="82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5" name="82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6" name="82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7" name="82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8" name="82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79" name="82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0" name="82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1" name="82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2" name="82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3" name="82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4" name="82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5" name="82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6" name="82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7" name="82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8" name="82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89" name="82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0" name="82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1" name="82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2" name="82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3" name="82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4"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5"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6"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7"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8"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299"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0"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1"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2"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3" name="83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4" name="83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5" name="83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6" name="83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7" name="83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8" name="83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09" name="83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0" name="83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1" name="83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2" name="83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3" name="83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4" name="83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5" name="83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6" name="83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7" name="83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8" name="83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19" name="83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0" name="83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1" name="8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2" name="8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3" name="8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4" name="8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5" name="8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6" name="8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7" name="8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8" name="8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29" name="8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0" name="83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1" name="8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2" name="8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3" name="8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4" name="8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5" name="83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6" name="83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7" name="83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8" name="83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39" name="83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0" name="83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1" name="83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2" name="83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3" name="8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4" name="8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5" name="8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6" name="83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7" name="83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8" name="83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49" name="8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0" name="83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1" name="83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2" name="83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3" name="83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4" name="83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5" name="83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6" name="83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7" name="83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8" name="83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59" name="83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0" name="83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1" name="83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2" name="83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3" name="83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4" name="83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5" name="83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6" name="83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7" name="83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8" name="83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69" name="83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0" name="83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1" name="83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2" name="83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3" name="83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4" name="83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5" name="83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6" name="83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7" name="83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8" name="83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79" name="83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0" name="83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1" name="83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2" name="83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3" name="83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4" name="83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5" name="83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6" name="83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7" name="83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8" name="83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89" name="83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0" name="83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1" name="83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2" name="83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3" name="83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4" name="83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5" name="83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6" name="83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7" name="83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8" name="83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399" name="83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0" name="83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1" name="84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2" name="84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3" name="84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4" name="84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5" name="84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6" name="84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7" name="84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8" name="84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09" name="84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0" name="84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1" name="84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2" name="84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3" name="84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4" name="84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5" name="84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6" name="84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7" name="84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8" name="84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19" name="84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0" name="84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1" name="84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2" name="84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3" name="84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4" name="84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5" name="84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6" name="84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7" name="84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8" name="84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29" name="84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0" name="84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1" name="84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2" name="84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3" name="84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4" name="84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5" name="84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6" name="84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7" name="84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8" name="84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39" name="84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0" name="84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1" name="84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2" name="84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3" name="84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4" name="84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5" name="84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6" name="84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7" name="84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8" name="84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49" name="84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0" name="84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1" name="84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2" name="84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3" name="84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4" name="84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5" name="84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6" name="84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7" name="84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8" name="84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59" name="84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0" name="84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1" name="84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2" name="84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3" name="84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4" name="84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5" name="84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6" name="84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7" name="84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8" name="84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69" name="84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0" name="84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1"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2"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3"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4"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5"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6"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7"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8"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79"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0" name="84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1" name="84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2" name="84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3" name="84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4" name="84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5" name="84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6" name="84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7" name="84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8" name="84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89" name="84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0" name="84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1" name="84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2" name="84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3" name="84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4" name="84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5" name="84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6" name="84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7" name="84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8" name="84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499" name="8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0" name="84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1" name="85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2" name="85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3" name="85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4" name="85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5" name="85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6" name="85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7" name="85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8" name="85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09" name="85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0" name="85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1" name="85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2" name="85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3" name="85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4" name="85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5" name="85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6" name="85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7" name="85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8" name="85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19" name="85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0" name="85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1" name="85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2" name="85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3" name="85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4" name="85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5" name="85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6" name="85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7" name="85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8" name="85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29" name="85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0" name="85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1" name="85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2" name="85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3" name="85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4"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5"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6"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7"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8"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39"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0"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1"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2"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3" name="85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4" name="85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5" name="85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6" name="85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7" name="85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8" name="85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49" name="85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0" name="85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1" name="85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2" name="85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3" name="85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4" name="85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5" name="85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6" name="85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7" name="85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8" name="85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59" name="85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0" name="85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1" name="85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2" name="85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3" name="85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4" name="85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5" name="85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6" name="85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7" name="8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8" name="8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69" name="8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0" name="85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1" name="85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2" name="85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3" name="85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4" name="85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5" name="85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6" name="85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7" name="85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8" name="85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79" name="85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0" name="85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1" name="85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2" name="85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3" name="85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4" name="85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5" name="85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6" name="85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7" name="85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8" name="85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89" name="85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0" name="85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1" name="85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2" name="85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3" name="85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4" name="85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5" name="85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6" name="85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7"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8"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599"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0"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1"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2"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3"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4"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5"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6" name="86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7" name="86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8" name="86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09" name="86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0" name="86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1" name="86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2" name="86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3" name="86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4" name="86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5" name="8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6" name="8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7" name="8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8" name="86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19" name="86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0" name="86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1" name="86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2" name="86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3" name="86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4" name="86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5" name="86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6" name="86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7" name="86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8" name="86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29" name="86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0" name="86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1" name="86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2" name="86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3" name="86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4" name="86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5" name="86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6" name="86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7" name="86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8" name="86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39" name="86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0" name="86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1" name="8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2" name="86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3" name="86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4" name="86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5" name="86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6" name="86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7" name="86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8" name="86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49" name="86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0" name="86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1" name="86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2" name="86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3" name="86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4" name="86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5" name="86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6" name="86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7" name="86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8" name="86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59" name="86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0"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1"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2"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3"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4"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5"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6"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7"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8"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69" name="86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0" name="86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1" name="86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2" name="86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3" name="86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4" name="86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5" name="86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6" name="86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7" name="86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8" name="86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79" name="86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0" name="86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1" name="86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2" name="86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3" name="86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4" name="86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5" name="86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6" name="86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7" name="86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8" name="86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89" name="86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0" name="86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1" name="86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2" name="86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3" name="86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4" name="86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5" name="86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6" name="86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7" name="86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8" name="86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699" name="86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0" name="86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1" name="87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2" name="87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3" name="87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4" name="87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5" name="87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6" name="87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7" name="87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8" name="87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09" name="87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0" name="87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1" name="87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2" name="87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3" name="87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4" name="87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5" name="87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6" name="87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7" name="87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8" name="87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19" name="87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0" name="87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1" name="87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2" name="87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3"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4"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5"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6"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7"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8"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29"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0"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1"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2" name="87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3" name="87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4" name="87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5" name="87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6" name="87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7" name="87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8" name="87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39" name="87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0" name="87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1" name="87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2" name="87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3" name="87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4" name="87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5" name="87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6" name="87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7" name="87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8" name="87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49" name="87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0" name="87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1" name="87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2" name="87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3" name="87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4" name="87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5" name="87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6" name="87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7" name="87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8" name="87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59" name="87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0" name="87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1" name="87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2" name="87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3" name="87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4" name="87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5" name="87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6" name="87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7" name="87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8" name="87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69" name="87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0" name="87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1" name="87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2" name="87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3" name="87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4" name="87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5" name="87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6" name="87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7" name="87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8" name="87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79" name="87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0" name="8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1" name="87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2" name="87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3" name="87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4" name="87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5" name="87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6"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7"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8"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89"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0"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1"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2"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3"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4"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5" name="87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6" name="87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7" name="87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8" name="87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799" name="87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0" name="87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1" name="88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2" name="88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3" name="8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4" name="88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5" name="88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6" name="88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7" name="88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8" name="88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09" name="88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0" name="88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1" name="88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2" name="88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3" name="88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4" name="88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5" name="88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6" name="88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7" name="88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8" name="8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19" name="88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0" name="88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1" name="88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2" name="88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3" name="88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4" name="88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5" name="88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6" name="88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7" name="88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8" name="88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29" name="88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0" name="88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1" name="8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2" name="88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3" name="88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4" name="88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5" name="88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6" name="88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7" name="88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8" name="88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39" name="88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0" name="8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1" name="88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2" name="88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3" name="88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4" name="88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5" name="88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6" name="88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7" name="88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8" name="88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49"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0"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1"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2"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3"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4"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5"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6"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7"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8" name="88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59" name="88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0" name="88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1" name="88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2" name="8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3" name="88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4" name="88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5" name="88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6" name="88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7" name="88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8" name="88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69" name="88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0" name="88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1" name="88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2" name="88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3" name="88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4" name="88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5" name="88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6" name="88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7" name="88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8" name="88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79" name="88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0" name="88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1" name="88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2" name="88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3" name="88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4" name="88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5" name="88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6" name="88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7" name="88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8" name="88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89" name="88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0" name="88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1" name="88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2" name="88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3" name="88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4" name="88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5" name="88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6" name="88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7" name="88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8" name="88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899" name="88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0" name="88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1" name="89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2" name="89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3" name="89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4" name="8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5" name="89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6" name="89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7" name="89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8" name="89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09" name="89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0" name="89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1" name="89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2"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3"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4"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5"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6"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7"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8"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19"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0"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1" name="89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2" name="89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3" name="89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4" name="89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5" name="89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6" name="89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7" name="89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8" name="89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29" name="89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0" name="89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1" name="89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2" name="89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3" name="89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4" name="89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5" name="89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6" name="8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7" name="89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8" name="89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39" name="89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0" name="89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1" name="89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2" name="89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3" name="89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4" name="89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5" name="89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6" name="89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7" name="89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8" name="89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49" name="89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0"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1"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2"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3" name="89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4" name="89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5" name="89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6" name="89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7" name="89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8" name="89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59"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0"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1"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2" name="89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3" name="89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4" name="89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5" name="89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6" name="89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7" name="89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8"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69"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0"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1" name="89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2" name="89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3" name="89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4" name="89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5" name="89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6" name="89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7"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8"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79"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0" name="89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1" name="89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2" name="89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3" name="89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4" name="89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5" name="89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6"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7"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8"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89" name="89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0" name="89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1" name="89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2" name="89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3" name="89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4" name="89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5"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6"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7"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8" name="89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8999" name="89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0" name="89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1" name="90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2" name="90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3" name="90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4"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5"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6"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7" name="90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8" name="90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09" name="90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0" name="90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1" name="90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2" name="90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3"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4"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5"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6" name="90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7" name="90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8" name="90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19" name="90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0" name="90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1" name="90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2" name="90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3" name="90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4" name="90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5" name="90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6" name="90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7" name="90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8" name="90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29" name="90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0" name="90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1" name="90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2" name="90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3" name="90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4" name="90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5" name="90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6" name="90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7" name="90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8" name="90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39" name="90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0" name="90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1" name="90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2" name="90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3"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4"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5"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6"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7"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8"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49" name="90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0" name="90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1" name="90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2" name="90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3" name="90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4" name="90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5" name="90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6" name="90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7" name="90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8" name="90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59" name="90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0" name="90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1" name="90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2" name="90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3" name="90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4" name="90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5" name="90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6" name="90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7" name="90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8" name="90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69" name="90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0" name="90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1" name="90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2" name="90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3" name="90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4" name="90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5" name="90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6"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7"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8"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79"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0"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1"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2" name="90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3" name="90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4" name="90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5" name="90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6" name="90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7" name="90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8" name="90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89" name="90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0" name="90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1" name="90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2" name="90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3" name="90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4" name="90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5" name="90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6" name="90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7" name="90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8" name="90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099" name="90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0" name="90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1" name="91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2" name="91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3" name="91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4" name="91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5" name="91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6" name="91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7" name="91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8" name="91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09"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0"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1"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2"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3"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4"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5" name="91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6" name="91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7" name="91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8" name="91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19" name="91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0" name="91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1" name="91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2" name="91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3" name="91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4" name="91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5" name="91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6" name="91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7" name="91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8" name="91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29" name="91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0" name="91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1" name="91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2" name="91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3" name="91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4" name="91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5" name="91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6" name="91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7" name="91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8" name="91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39" name="91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0" name="91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1" name="91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2"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3"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4"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5"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6"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7"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8" name="91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49" name="9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0" name="9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1" name="9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2" name="91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3" name="91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4"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5"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6"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7" name="91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8" name="91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59" name="91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0" name="91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1" name="91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2" name="91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3"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4"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5"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6" name="91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7" name="91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8" name="91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69" name="91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0" name="91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1" name="91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2"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3"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4"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5" name="9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6" name="9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7" name="9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8" name="9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79" name="9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0" name="91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1"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2"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3"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4" name="91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5" name="9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6" name="9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7" name="9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8" name="91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89" name="91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0"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1"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2"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3" name="9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4" name="91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5" name="91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6" name="91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7" name="91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8" name="91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199"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0"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1"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2" name="92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3" name="92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4" name="92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5" name="92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6" name="92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7" name="92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8"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09"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0"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1" name="92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2" name="92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3" name="92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4" name="92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5" name="92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6" name="92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7"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8"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19"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0" name="92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1" name="92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2" name="92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3" name="9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4" name="9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5" name="9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6" name="9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7" name="9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8" name="9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29" name="9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0" name="9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1" name="9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2" name="92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3" name="9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4" name="9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5" name="9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6" name="9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7" name="9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8" name="9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39" name="9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0" name="9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1" name="9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2" name="9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3" name="92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4" name="92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5" name="92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6" name="92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7"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8"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49"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0"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1"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2"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3" name="92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4" name="92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5" name="92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6" name="92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7" name="92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8" name="9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59" name="9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0" name="92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1" name="9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2" name="9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3" name="9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4" name="9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5" name="9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6" name="9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7" name="9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8" name="9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69" name="9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0" name="9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1" name="9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2" name="9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3" name="92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4" name="92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5" name="92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6" name="92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7" name="92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8" name="92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79" name="92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0"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1"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2"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3"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4"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5"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6" name="92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7" name="92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8" name="92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89" name="92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0" name="92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1" name="92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2"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3"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4"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5" name="92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6" name="92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7" name="92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8" name="92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299" name="92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0" name="92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1"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2"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3"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4" name="93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5" name="93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6" name="93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7" name="93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8" name="93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09" name="93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0"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1"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2"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3" name="93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4" name="93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5" name="93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6" name="93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7" name="93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8" name="93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19"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0"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1"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2" name="9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3" name="9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4" name="9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5" name="9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6" name="9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7" name="9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8"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29"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0"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1" name="9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2" name="9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3" name="9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4" name="9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5" name="93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6" name="93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7"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8"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39"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0" name="93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1" name="93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2" name="93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3" name="9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4" name="9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5" name="9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6"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7"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8"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49" name="9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0" name="93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1" name="93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2" name="93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3" name="93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4" name="93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5"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6"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7"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8" name="93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59" name="93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0" name="93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1" name="93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2" name="93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3" name="93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4" name="93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5" name="93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6" name="93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7" name="93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8" name="93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69" name="93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0" name="93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1" name="93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2" name="93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3" name="93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4" name="93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5" name="93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6" name="93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7" name="93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8" name="93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79" name="93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0" name="93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1" name="93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2" name="93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3" name="93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4" name="93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5"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6"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7"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8"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89"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0"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1" name="93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2" name="93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3" name="93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4" name="93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5" name="93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6" name="93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7" name="93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8" name="93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399" name="93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0" name="93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1" name="94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2" name="94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3" name="94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4" name="94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5" name="94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6" name="94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7" name="94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8" name="94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09" name="94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0" name="94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1" name="94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2" name="94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3" name="94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4" name="94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5" name="94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6" name="94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7" name="94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8"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19"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0"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1"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2"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3"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4" name="94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5" name="94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6" name="94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7" name="94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8" name="94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29" name="94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0" name="94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1" name="94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2" name="94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3" name="94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4" name="94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5" name="94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6" name="94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7" name="94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8" name="94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39" name="94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0" name="94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1" name="94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2" name="94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3" name="94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4" name="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5" name="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6" name="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7" name="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8" name="6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49" name="6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0" name="94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1" name="94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2" name="94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3" name="94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4" name="94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5" name="94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6" name="94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7" name="94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8" name="94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59" name="94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0" name="94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1" name="94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2" name="94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3" name="94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4" name="94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5" name="94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6" name="94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7" name="94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8" name="94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69" name="94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0" name="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1" name="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2" name="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3" name="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4" name="6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5" name="6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6" name="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7" name="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8" name="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79" name="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0" name="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1" name="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2" name="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3" name="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4" name="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5" name="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6" name="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7" name="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8" name="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89" name="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0" name="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1" name="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2" name="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3" name="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4" name="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5" name="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6" name="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7" name="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8" name="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499" name="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0" name="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1" name="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2" name="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3" name="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4" name="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5" name="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6" name="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7" name="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8" name="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09" name="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0" name="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1" name="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2" name="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3" name="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4" name="95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5" name="95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6" name="95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7" name="95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8" name="95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19" name="95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0" name="95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1" name="95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2" name="95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3" name="95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4" name="95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5" name="95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6" name="95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7" name="95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8" name="95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29" name="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0" name="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1" name="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2" name="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3" name="1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4" name="1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5" name="1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6" name="1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7" name="95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8" name="95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39" name="95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0" name="95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1" name="95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2" name="95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3" name="95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4" name="95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5" name="95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6" name="95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7" name="95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8" name="95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49" name="95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0" name="95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1" name="95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2" name="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3" name="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4" name="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5" name="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6" name="1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7" name="1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8" name="1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59" name="1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0" name="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1" name="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2" name="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3" name="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4" name="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5" name="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6" name="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7" name="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8" name="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69" name="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0" name="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1" name="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2" name="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3" name="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4" name="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5" name="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6" name="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7" name="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8" name="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79" name="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0" name="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1" name="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2" name="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3" name="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4" name="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5" name="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6" name="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7" name="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8" name="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89" name="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0" name="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1" name="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2" name="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3" name="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4" name="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5" name="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6" name="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7" name="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8" name="95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599" name="95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0" name="95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1" name="96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2" name="96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3" name="96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4" name="96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5" name="96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6" name="96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7" name="96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8" name="96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09" name="96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0" name="96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1" name="96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2" name="96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3" name="96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4" name="96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5" name="9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6" name="9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7" name="9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8" name="96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19" name="96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0" name="96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1" name="96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2" name="96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3" name="96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4" name="96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5" name="96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6" name="96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7" name="96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8" name="96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29" name="96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0" name="96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1" name="96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2" name="96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3" name="96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4" name="96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5" name="96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6" name="96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7" name="96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8" name="96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39" name="96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0" name="96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1" name="9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2" name="96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3" name="96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4" name="96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5" name="96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6" name="96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7" name="96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8" name="96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49" name="96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0" name="96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1" name="96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2" name="96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3" name="96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4" name="96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5" name="96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6" name="96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7" name="96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8" name="96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59" name="96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0" name="96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1" name="96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2" name="96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3" name="96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4" name="96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5" name="96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6" name="96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7" name="96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8" name="96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69" name="96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0" name="96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1" name="96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2" name="96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3" name="96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4" name="96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5" name="96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6" name="96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7" name="96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8" name="96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79" name="96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0" name="96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1" name="96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2" name="96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3" name="96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4" name="96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5" name="96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6" name="96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7" name="96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8" name="96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89" name="96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0" name="96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1" name="96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2" name="96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3" name="96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4" name="96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5" name="96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6" name="96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7" name="96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8" name="96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699" name="96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0" name="96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1" name="97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2" name="97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3" name="97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4" name="97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5" name="97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6" name="97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7" name="97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8" name="97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09" name="97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0" name="97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1" name="97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2" name="97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3" name="97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4" name="97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5" name="97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6" name="97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7" name="97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8" name="97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19" name="97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0" name="97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1" name="97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2" name="97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3" name="97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4" name="97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5" name="97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6" name="97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7" name="97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8" name="97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29" name="97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0" name="97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1" name="97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2" name="97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3" name="97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4" name="97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5" name="97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6" name="97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7" name="97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8" name="97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39" name="97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0" name="97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1" name="97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2" name="97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3" name="97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4" name="97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5" name="97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6" name="97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7" name="97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8" name="97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49" name="97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0" name="97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1" name="97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2" name="97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3" name="97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4" name="97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5" name="97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6" name="97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7" name="97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8" name="97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59" name="97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0" name="97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1" name="97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2" name="97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3" name="97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4" name="97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5" name="97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6" name="97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7" name="97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8" name="97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69" name="97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0" name="97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1" name="97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2" name="97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3" name="97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4" name="97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5" name="97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6" name="97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7" name="97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8" name="97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79" name="97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0" name="9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1" name="97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2" name="97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3" name="97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4" name="97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5" name="97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6" name="97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7" name="97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8" name="97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89" name="97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0" name="97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1" name="97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2" name="97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3" name="97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4" name="97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5" name="97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6" name="97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7" name="97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8" name="97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799" name="97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0" name="97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1" name="98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2" name="98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3" name="9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4" name="98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5" name="98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6" name="98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7" name="98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8" name="98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09" name="98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0" name="98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1" name="98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2" name="98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3" name="98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4"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5"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6"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7"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8" name="9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19" name="98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0" name="98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1" name="98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2" name="98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3" name="98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4" name="98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5" name="98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6" name="98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7" name="98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8" name="98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29" name="98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0" name="98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1" name="9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2" name="98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3" name="98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4" name="98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5" name="98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6" name="98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7" name="98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8" name="98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39" name="98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0" name="9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1" name="98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2"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3"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4"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5"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6"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7" name="98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8" name="98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49" name="98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0" name="98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1" name="98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2" name="98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3" name="98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4" name="98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5" name="98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6" name="98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7" name="98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8" name="98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59" name="98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0" name="98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1" name="98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2" name="9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3" name="98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4" name="98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5" name="98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6" name="98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7" name="98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8" name="98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69" name="98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0" name="98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1"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2"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3"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4"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5" name="98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6" name="98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7" name="98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8" name="98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79" name="98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0" name="98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1" name="98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2" name="98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3" name="98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4" name="98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5" name="98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6" name="98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7" name="98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8" name="98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89" name="98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0" name="98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1" name="98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2" name="98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3" name="98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4" name="98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5" name="98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6" name="98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7" name="98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8" name="98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899"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0"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1"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2"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3" name="99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4" name="9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5" name="99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6" name="99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7" name="99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8" name="99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09" name="99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0" name="99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1" name="99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2" name="99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3" name="9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4" name="99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5" name="99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6" name="99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7" name="99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8" name="99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19" name="99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0" name="99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1" name="99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2" name="99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3" name="99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4" name="99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5" name="99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6" name="99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7"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8"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29"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0"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1" name="99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2" name="99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3" name="99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4" name="99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5" name="99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6" name="9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7" name="99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8" name="99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39" name="99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0" name="99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1" name="99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2" name="99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3" name="99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4" name="99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5" name="99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6" name="99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7" name="99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8" name="99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49" name="99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0" name="99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1" name="99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2" name="99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3" name="99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4" name="99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5"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6"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7"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8"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59" name="99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0" name="99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1" name="99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2" name="99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3" name="99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4" name="99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5" name="99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6" name="99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7" name="99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8" name="99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69" name="99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0" name="99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1" name="99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2" name="99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3" name="99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4" name="99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5" name="99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6" name="99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7" name="99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8" name="99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79" name="99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0" name="99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1" name="99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2" name="99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3" name="99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4" name="99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5" name="99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6" name="99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7" name="99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8" name="99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89" name="99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0" name="99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1" name="99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2" name="99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3" name="99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4" name="99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5" name="99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6"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7"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8"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9999" name="99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0" name="99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1" name="100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2" name="100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3" name="100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4" name="100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5"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6"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7"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8" name="100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09" name="100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0" name="100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1" name="100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2" name="100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3" name="100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4"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5"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6"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7" name="100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8" name="100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19" name="100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0" name="100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1" name="100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2" name="100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3"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4"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5"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6" name="100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7" name="100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8" name="100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29" name="100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0" name="100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1" name="100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2" name="100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3" name="100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4" name="100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5" name="100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6" name="100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7" name="100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8" name="100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39" name="100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0" name="100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1" name="100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2" name="100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3" name="100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4" name="100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5" name="100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6" name="100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7" name="100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8" name="100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49" name="100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0" name="100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1" name="100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2" name="100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3"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4"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5"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6"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7"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8"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59" name="100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0" name="100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1" name="100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2" name="100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3" name="100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4" name="100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5" name="100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6" name="100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7" name="100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8" name="100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69" name="100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0" name="100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1" name="100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2" name="100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3" name="100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4" name="100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5" name="100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6" name="100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7" name="100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8" name="100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79" name="100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0" name="100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1" name="100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2" name="100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3" name="100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4" name="100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5" name="100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6"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7"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8"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89"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0"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1"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2" name="100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3" name="100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4" name="100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5" name="100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6" name="100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7" name="100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8" name="100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099" name="100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0" name="100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1" name="101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2" name="101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3" name="101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4" name="101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5" name="101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6" name="101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7" name="101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8" name="101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09" name="101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0" name="101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1" name="101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2" name="101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3" name="101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4" name="101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5" name="101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6" name="101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7" name="101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8" name="101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19"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0"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1"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2"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3"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4"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5" name="101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6" name="101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7" name="101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8" name="101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29" name="101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0" name="101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1" name="101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2" name="101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3" name="101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4" name="101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5" name="101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6" name="101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7" name="101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8" name="101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39" name="101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0" name="101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1" name="101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2" name="101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3" name="101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4" name="101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5" name="101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6" name="101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7" name="101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8" name="101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49" name="10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0" name="10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1" name="10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2"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3"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4"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5"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6"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7"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8" name="101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59" name="101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0" name="101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1" name="101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2" name="101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3" name="101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4" name="101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5" name="101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6" name="101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7" name="101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8" name="101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69" name="101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0" name="101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1" name="101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2" name="10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3" name="10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4" name="10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5" name="10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6" name="10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7" name="10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8" name="10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79" name="10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0" name="101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1" name="101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2" name="101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3" name="10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4" name="101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5" name="10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6" name="10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7" name="10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8" name="101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89" name="101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0" name="10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1" name="10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2" name="101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3" name="10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4"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5"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6"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7" name="101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8" name="101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199" name="101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0" name="101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1" name="102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2" name="102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3"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4"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5"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6" name="102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7" name="102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8" name="102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09" name="102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0" name="102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1" name="102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2"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3"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4"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5" name="102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6" name="102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7" name="102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8" name="102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19" name="102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0" name="102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1" name="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2" name="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3" name="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4" name="10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5" name="10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6" name="10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7" name="10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8" name="10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29" name="10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0" name="10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1" name="10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2" name="102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3" name="10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4" name="10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5" name="10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6" name="10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7" name="10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8" name="10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39" name="10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0" name="10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1" name="10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2" name="10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3" name="102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4" name="102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5" name="102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6" name="102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7" name="102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8" name="102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49" name="102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0" name="102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1"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2"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3"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4"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5"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6"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7" name="102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8" name="10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59" name="10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0" name="102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1" name="10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2" name="10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3" name="10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4" name="10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5" name="10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6" name="10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7" name="10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8" name="10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69" name="10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0" name="10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1" name="10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2" name="10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3" name="102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4" name="102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5" name="102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6" name="102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7" name="102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8" name="102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79" name="102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0" name="102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1" name="102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2" name="102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3" name="102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4"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5"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6"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7"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8"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89"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0" name="102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1" name="102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2" name="102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3" name="102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4" name="102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5" name="102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6" name="102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7" name="102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8" name="102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299" name="102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0" name="102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1" name="103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2" name="103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3" name="103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4" name="103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5" name="103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6" name="103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7" name="103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8" name="103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09" name="103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0" name="103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1" name="103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2" name="103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3" name="103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4" name="103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5" name="103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6" name="103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7"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8"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19"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0"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1"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2"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3" name="10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4" name="10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5" name="10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6" name="10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7" name="10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8" name="10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29" name="10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0" name="103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1" name="10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2" name="10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3" name="10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4" name="10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5" name="103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6" name="103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7" name="103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8" name="103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39" name="103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0" name="103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1" name="103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2" name="103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3" name="10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4" name="10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5" name="10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6" name="103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7" name="103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8" name="103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49" name="10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0" name="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1" name="1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2" name="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3" name="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4" name="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5" name="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6" name="103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7" name="103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8" name="103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59" name="103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0" name="103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1" name="103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2" name="103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3" name="103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4" name="103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5" name="103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6" name="103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7" name="103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8" name="103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69" name="103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0" name="103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1" name="103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2" name="103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3" name="103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4" name="103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5" name="103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6" name="103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7" name="103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8" name="103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79" name="103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0" name="103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1" name="103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2" name="103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3" name="103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4" name="103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5" name="103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6" name="103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7" name="103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8" name="103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89" name="103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0" name="103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1" name="103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2" name="103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3" name="103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4" name="103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5" name="103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6" name="103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7" name="103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8" name="103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399" name="103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0" name="103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1" name="104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2"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3"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4"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5"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6"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7"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8"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09"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0" name="104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1" name="104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2" name="104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3" name="104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4" name="104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5" name="104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6" name="104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7" name="104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8" name="104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19" name="104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0" name="104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1" name="104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2" name="104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3" name="104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4" name="104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5" name="104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6" name="104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7" name="104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8" name="104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29" name="104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0" name="104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1" name="104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2" name="104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3" name="104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4" name="104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5" name="104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6" name="104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7" name="104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8" name="104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39" name="104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0" name="104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1" name="104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2"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3"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4"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5"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6"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7"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8"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49"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0" name="104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1" name="104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2" name="104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3" name="104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4" name="104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5" name="104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6" name="104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7" name="104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8" name="104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59" name="104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0" name="104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1" name="104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2" name="104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3" name="104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4" name="104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5" name="104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6" name="104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7" name="104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8" name="104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69" name="104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0" name="104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1" name="104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2" name="104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3" name="104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4" name="104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5" name="104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6" name="104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7" name="104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8" name="104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79" name="104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0" name="104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1" name="104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2" name="104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3" name="104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4" name="104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5" name="104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6" name="104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7" name="104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8" name="104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89" name="104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0" name="104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1" name="104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2" name="104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3" name="104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4" name="104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5" name="104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6" name="104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7" name="104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8" name="104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499" name="10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0" name="104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1" name="105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2" name="105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3" name="105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4" name="105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5" name="105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6" name="105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7" name="105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8" name="105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09" name="105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0" name="105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1" name="105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2" name="105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3" name="105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4" name="105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5" name="105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6" name="105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7" name="105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8" name="105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19" name="105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0" name="105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1" name="105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2" name="105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3" name="105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4" name="105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5" name="105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6" name="105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7" name="105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8" name="105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29" name="105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0" name="105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1" name="105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2" name="105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3" name="105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4" name="105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5" name="105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6" name="105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7" name="105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8" name="105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39" name="105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0" name="105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1" name="105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2" name="105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3" name="105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4" name="105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5" name="105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6" name="105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7" name="105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8" name="105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49" name="105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0" name="105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1" name="105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2" name="105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3" name="105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4" name="105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5" name="105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6" name="105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7" name="105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8"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59"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0"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1"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2"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3"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4"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5"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6" name="105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7" name="10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8" name="10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69" name="10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0" name="105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1" name="105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2" name="105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3" name="105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4" name="105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5" name="105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6" name="105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7" name="105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8" name="105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79" name="105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0" name="105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1" name="105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2" name="105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3" name="105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4" name="105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5" name="105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6" name="105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7" name="105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8" name="105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89" name="105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0" name="105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1" name="105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2" name="105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3" name="105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4" name="105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5" name="105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6" name="105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7" name="105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8" name="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599" name="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0" name="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1" name="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2" name="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3" name="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4" name="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5" name="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6" name="106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7" name="106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8" name="106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09" name="106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0" name="106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1" name="106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2" name="106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3" name="106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4" name="106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5" name="10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6" name="10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7" name="10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8" name="106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19" name="106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0" name="106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1" name="106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2" name="106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3" name="106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4" name="106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5" name="106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6" name="106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7" name="106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8" name="106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29" name="106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0" name="106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1" name="106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2" name="106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3" name="106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4" name="106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5" name="106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6" name="106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7" name="106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8" name="106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39" name="106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0" name="106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1" name="10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2" name="106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3" name="106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4" name="106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5" name="106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6" name="106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7" name="106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8" name="106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49" name="106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0" name="106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1" name="106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2" name="106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3" name="106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4" name="106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5" name="106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6" name="106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7" name="106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8" name="106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59" name="106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0" name="106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1" name="106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2" name="106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3" name="106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4" name="106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5" name="106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6" name="106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7" name="106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8" name="106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69" name="106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0" name="106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1" name="106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2" name="106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3" name="106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4" name="106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5" name="106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6" name="106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7" name="106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8" name="106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79" name="106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0" name="106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1" name="106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2" name="106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3" name="106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4" name="106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5" name="106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6" name="106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7" name="106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8" name="106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89" name="106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0" name="106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1" name="106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2" name="106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3" name="106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4" name="106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5" name="106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6" name="106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7" name="106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8" name="106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699" name="106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0" name="106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1" name="107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2" name="107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3" name="107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4" name="107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5" name="107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6" name="107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7" name="107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8" name="107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09" name="107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0" name="107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1" name="107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2" name="107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3" name="107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4" name="107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5" name="107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6" name="107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7" name="107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8" name="107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19" name="107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0" name="107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1" name="107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2" name="107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3" name="107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4" name="107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5" name="107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6" name="107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7" name="107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8" name="107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29" name="107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0" name="107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1" name="107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2" name="107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3" name="107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4" name="107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5" name="107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6" name="107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7" name="107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8" name="107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39" name="107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0" name="107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1" name="107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2" name="107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3" name="107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4" name="107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5" name="107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6" name="107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7" name="107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8" name="107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49" name="107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0" name="107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1" name="107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2" name="107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3" name="107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4" name="107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5" name="107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6" name="107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7" name="107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8" name="107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59" name="107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0" name="107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1" name="107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2" name="107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3" name="107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4" name="107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5" name="107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6" name="107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7" name="107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8" name="107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69" name="107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0" name="107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1" name="107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2" name="107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3" name="107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4" name="107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5" name="107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6" name="107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7" name="107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8" name="107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79" name="107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0" name="10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1" name="107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2" name="107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3" name="107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4" name="107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5" name="107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6" name="107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7" name="107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8" name="107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89" name="107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0" name="107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1" name="107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2" name="107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3" name="107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4" name="107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5" name="107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6" name="107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7" name="107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8" name="107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799" name="107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0" name="107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1" name="108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2" name="108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3" name="10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4" name="108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5" name="108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6" name="108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7" name="108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8" name="108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09" name="108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0" name="108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1" name="108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2" name="108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3" name="108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4" name="108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5" name="108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6" name="108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7" name="108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8" name="10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19" name="108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0" name="108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1" name="108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2" name="108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3" name="108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4" name="108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5" name="108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6" name="108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7" name="108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8" name="108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29" name="108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0" name="108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1" name="108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2" name="108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3" name="108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4" name="108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5" name="108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6" name="108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7" name="108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8" name="108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39" name="108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0" name="10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1" name="108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2" name="108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3" name="108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4" name="108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5" name="108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6" name="108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7" name="108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8" name="108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49" name="108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0" name="108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1" name="108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2" name="108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3" name="108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4" name="108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5" name="108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6" name="108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7" name="108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8" name="108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59" name="108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0" name="108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1" name="108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2" name="10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3" name="108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4" name="108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5" name="108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6" name="108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7" name="108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8" name="108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69" name="108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0" name="108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1" name="108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2" name="108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3" name="108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4" name="108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5" name="108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6" name="108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7" name="108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8" name="108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79" name="108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0" name="108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1" name="108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2" name="108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3" name="108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4" name="108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5" name="108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6" name="108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7" name="108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8" name="108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89" name="108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0" name="108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1" name="108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2" name="108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3" name="108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4" name="108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5" name="108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6" name="108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7" name="108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8" name="108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899" name="108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0" name="108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1" name="109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2" name="109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3" name="109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4" name="109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5" name="109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6" name="109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7" name="109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8" name="109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09" name="109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0" name="109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1" name="109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2" name="109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3" name="10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4" name="109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5" name="109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6" name="109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7" name="109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8" name="109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19" name="109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0" name="109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1" name="109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2" name="109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3" name="109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4" name="109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5" name="109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6" name="109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7" name="109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8" name="109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29" name="109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0" name="109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1" name="109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2" name="109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3" name="109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4" name="109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5" name="109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6" name="10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7" name="109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8" name="109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39" name="109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0" name="109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1" name="109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2" name="109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3" name="109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4" name="109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5" name="109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6" name="109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7" name="109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8" name="109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49" name="109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0" name="109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1" name="109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2" name="109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3" name="109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4" name="109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5" name="109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6" name="109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7" name="109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8" name="109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59" name="109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0" name="109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1" name="109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2" name="109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3" name="109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4" name="109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5" name="109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6" name="109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7" name="109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8" name="109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69" name="109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0" name="109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1" name="109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2" name="109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3" name="109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4" name="109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5" name="109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6" name="109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7" name="109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8" name="109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79" name="109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0" name="109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1" name="109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2" name="109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3" name="109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4" name="109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5" name="109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6"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7"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8"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89"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0"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1"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2"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3"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4"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5"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6"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7"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8"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0999"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0"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1"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2"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3"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4"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5"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6" name="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7" name="8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8" name="8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09" name="9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0" name="110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1" name="110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2" name="110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3" name="110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4" name="110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5" name="110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6" name="110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7" name="110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8" name="110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19" name="110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0" name="110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1" name="110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2" name="110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3" name="110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4" name="110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5" name="110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6" name="110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7" name="110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8" name="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29" name="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0" name="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1" name="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2" name="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3" name="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4" name="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5" name="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6" name="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7" name="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8" name="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39" name="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0" name="110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1" name="110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2" name="110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3" name="110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4" name="110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5" name="110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6" name="110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7" name="110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8" name="110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49" name="110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0" name="110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1" name="110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2" name="110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3" name="110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4" name="110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5" name="110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6" name="110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7" name="110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8" name="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59" name="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0" name="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1" name="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2" name="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3" name="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4" name="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5" name="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6" name="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7" name="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8" name="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69" name="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0" name="110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1" name="110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2" name="110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3" name="110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4" name="110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5" name="110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6" name="110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7" name="110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8" name="110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79" name="110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0" name="110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1" name="110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2" name="110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3" name="110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4" name="110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5" name="110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6" name="110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7" name="110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8" name="110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89" name="110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0" name="110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1" name="110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2" name="110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3" name="110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4" name="110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5" name="110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6" name="110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7" name="110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8" name="110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099" name="110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0" name="110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1" name="111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2" name="111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3" name="111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4" name="111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5" name="111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6" name="111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7" name="111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8" name="111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09" name="111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0" name="111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1" name="111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2" name="111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3" name="111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4" name="111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5" name="111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6" name="111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7" name="111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8" name="111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19" name="111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0" name="111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1" name="111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2" name="111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3" name="111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4" name="111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5" name="111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6" name="111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7" name="111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8" name="111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29" name="111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0" name="111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1" name="111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2"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3"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4"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5"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6"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7"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8"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39"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0"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1" name="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2" name="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3" name="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4" name="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5" name="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6" name="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7" name="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8" name="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49" name="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0" name="111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1" name="111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2" name="111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3" name="111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4" name="111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5" name="111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6" name="111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7" name="111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8" name="111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59" name="111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0" name="111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1" name="111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2" name="111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3" name="111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4" name="111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5" name="111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6" name="111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7" name="111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8" name="111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69" name="111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0" name="111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1" name="111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2" name="111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3" name="111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4" name="111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5" name="111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6" name="111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7" name="111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8" name="111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79" name="111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0" name="111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1" name="111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2" name="111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3" name="111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4" name="111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5" name="111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6" name="111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7" name="111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8" name="111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89" name="111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0" name="111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1" name="111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2" name="111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3" name="111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4" name="111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5" name="111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6" name="111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7" name="111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8" name="111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199" name="111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0" name="111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1" name="112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2" name="112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3" name="112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4" name="112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5" name="112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6" name="112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7" name="112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8" name="112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09" name="112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0" name="112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1" name="112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2" name="112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3" name="112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4" name="112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5" name="112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6" name="112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7" name="112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8" name="112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19" name="112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0" name="112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1" name="112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2" name="112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3" name="112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4" name="112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5" name="112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6" name="112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7" name="112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8" name="112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29" name="112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0" name="112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1" name="112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2" name="112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3" name="112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4" name="112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5" name="112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6" name="112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7" name="112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8" name="112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39" name="112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0" name="112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1" name="112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2" name="112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3" name="112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4" name="112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5" name="112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6" name="112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7" name="112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8" name="112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49" name="112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0" name="112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1" name="112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2" name="112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3" name="112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4" name="112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5" name="112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6" name="112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7" name="112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8" name="112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59" name="112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0" name="112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1" name="112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2" name="112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3" name="112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4" name="112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5" name="112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6" name="112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7" name="112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8" name="112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69" name="112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0" name="112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1" name="112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2" name="112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3" name="112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4" name="112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5" name="112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6" name="112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7" name="112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8" name="112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79" name="112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0" name="112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1" name="112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2" name="112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3" name="112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4" name="112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5" name="112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6" name="112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7" name="112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8" name="112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89" name="112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0" name="112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1" name="112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2" name="112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3" name="112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4" name="112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5" name="112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6" name="112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7" name="112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8" name="112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299" name="112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0" name="112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1" name="113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2" name="113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3" name="113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4" name="113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5" name="113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6" name="113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7" name="113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8" name="113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09" name="113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0" name="113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1" name="113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2" name="113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3" name="113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4" name="113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5" name="113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6" name="113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7" name="113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8" name="113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19" name="113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0" name="113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1" name="113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2" name="113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3" name="113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4" name="113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5" name="113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6" name="113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7" name="113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8" name="113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29" name="113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0" name="113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1" name="113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2" name="113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3" name="113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4" name="113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5" name="113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6" name="113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7" name="113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8" name="113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39" name="113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0" name="113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1" name="113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2" name="113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3" name="113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4" name="113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5" name="113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6" name="113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7" name="113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8" name="113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49" name="113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0" name="113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1" name="113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2" name="113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3" name="113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4" name="113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5" name="113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6" name="113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7" name="113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8" name="113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59" name="113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0" name="113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1" name="113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2" name="113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3" name="113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4" name="113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5" name="113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6" name="113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7" name="113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8" name="113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69" name="113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0" name="113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1" name="113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2" name="113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3" name="113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4" name="113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5" name="113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6" name="113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7" name="113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8" name="113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79" name="113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0" name="113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1" name="113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2" name="113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3" name="113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4" name="113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5" name="113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6" name="113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7" name="113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8" name="113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89" name="113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0" name="113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1" name="113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2" name="113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3" name="113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4" name="113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5" name="113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6" name="113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7" name="113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8" name="113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399" name="113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0" name="113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1" name="114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2" name="114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3" name="114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4" name="114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5" name="114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6" name="114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7" name="114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8" name="114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09" name="114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0" name="114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1" name="114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2" name="114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3" name="114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4" name="114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5" name="114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6" name="114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7" name="114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8" name="114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19" name="114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0" name="114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1" name="114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2" name="114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3" name="114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4" name="114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5" name="114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6" name="114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7" name="114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8" name="114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29" name="114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0" name="114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1" name="114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2" name="114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3" name="114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4" name="114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5" name="114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6" name="114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7" name="114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8" name="114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39" name="114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0" name="114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1" name="114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2" name="114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3" name="114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4" name="114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5" name="114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6" name="114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7" name="114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8" name="114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49" name="114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0" name="114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1" name="114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2" name="114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3" name="114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4" name="114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5" name="114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6" name="114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7" name="114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8" name="114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59" name="114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0" name="114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1" name="114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2" name="114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3" name="114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4" name="114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5" name="114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6" name="114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7" name="114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8" name="114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69" name="114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0" name="114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1" name="114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2" name="114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3" name="114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4" name="114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5" name="114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6" name="114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7" name="114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8" name="114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79" name="114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0" name="114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1" name="114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2" name="114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3" name="114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4" name="114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5" name="114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6" name="114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7" name="114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8" name="114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89" name="114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0" name="114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1" name="114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2" name="114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3" name="114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4" name="114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5" name="114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6" name="114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7" name="114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8" name="114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499" name="11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0" name="114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1" name="115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2" name="115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3" name="115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4" name="115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5" name="115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6" name="115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7" name="115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8" name="115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09" name="115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0" name="115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1" name="115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2" name="115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3" name="115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4" name="115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5" name="115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6" name="115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7" name="115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8" name="115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19" name="115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0" name="115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1" name="115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2" name="115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3" name="115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4" name="115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5" name="115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6" name="115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7" name="115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8" name="115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29" name="115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0" name="115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1" name="115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2" name="115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3" name="115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4" name="115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5" name="115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6" name="115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7" name="115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8" name="115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39" name="115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0" name="115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1" name="115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2" name="115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3" name="115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4" name="115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5" name="115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6" name="115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7" name="115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8" name="115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49" name="115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0" name="115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1" name="115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2" name="115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3" name="115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4" name="115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5" name="115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6" name="115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7" name="115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8" name="115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59" name="115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0" name="115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1" name="115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2" name="115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3" name="115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4" name="115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5" name="115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6" name="115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7" name="115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8" name="115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69" name="115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0" name="115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1" name="115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2" name="115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3" name="115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4" name="115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5" name="115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6" name="115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7" name="115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8" name="115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79" name="115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0" name="115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1" name="115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2" name="115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3" name="115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4" name="115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5" name="115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6" name="115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7" name="115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8" name="115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89" name="115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0" name="115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1" name="115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2" name="115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3" name="115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4" name="115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5" name="115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6" name="115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7" name="115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8" name="115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599" name="115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0" name="115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1" name="116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2" name="116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3" name="116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4" name="116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5" name="116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6" name="116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7" name="116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8" name="116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09" name="116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0" name="116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1" name="116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2" name="116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3" name="116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4" name="116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5" name="116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6" name="116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7" name="116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8" name="116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19" name="116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0" name="116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1" name="116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2" name="116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3" name="116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4" name="116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5" name="116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6" name="116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7" name="116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8" name="116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29" name="116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0" name="116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1" name="116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2" name="116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3" name="116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4" name="116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5" name="116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6" name="116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7" name="116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8" name="116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39" name="116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0" name="116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1" name="116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2" name="116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3" name="116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4" name="116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5" name="116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6" name="116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7" name="116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8" name="116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49" name="116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0" name="116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1" name="116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2" name="116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3" name="116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4" name="116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5" name="116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6" name="116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7" name="116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8" name="116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59" name="116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0" name="116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1" name="116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2" name="116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3" name="116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4" name="116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5" name="116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6" name="116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7" name="116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8" name="116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69" name="116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0" name="116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1" name="116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2" name="116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3" name="116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4" name="116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5" name="116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6" name="116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7" name="116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8" name="116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79" name="116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0" name="116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1" name="116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2" name="116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3" name="116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4" name="116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5" name="116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6" name="116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7" name="116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8" name="116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89" name="116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0" name="116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1" name="116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2" name="116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3" name="116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4" name="116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5" name="116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6" name="116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7" name="116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8" name="1169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699" name="116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0" name="1169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1" name="1170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2" name="1170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3" name="1170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4" name="1170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5" name="1170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6" name="1170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7" name="1170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8" name="1170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09" name="1170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0" name="1170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1" name="1171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2" name="1171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3" name="1171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4" name="1171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5" name="1171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6" name="1171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7" name="1171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8" name="117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19" name="1171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0" name="1171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1" name="1172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2" name="1172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3" name="1172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4" name="1172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5" name="1172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6" name="1172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7" name="1172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8" name="1172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29" name="1172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0" name="1172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1" name="1173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2" name="1173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3" name="1173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4" name="1173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5" name="1173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6" name="117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7" name="1173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8" name="1173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39" name="1173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0" name="1173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1" name="1174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2" name="1174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3" name="1174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4" name="1174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5" name="1174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6" name="1174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7" name="1174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8" name="1174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49" name="1174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0" name="1174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1" name="1175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2" name="1175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3" name="1175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4" name="1175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5" name="1175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6" name="1175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7" name="1175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8" name="1175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59" name="1175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0" name="1175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1" name="1176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2" name="117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3" name="1176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4" name="1176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5" name="1176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6" name="1176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7" name="1176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8" name="1176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69" name="1176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0" name="1176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1" name="1177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2" name="1177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3" name="1177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4" name="1177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5" name="1177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6" name="1177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7" name="1177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8" name="1177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79" name="1177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0" name="1177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1" name="1178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2" name="1178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3" name="1178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4" name="1178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5" name="1178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6" name="1178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7" name="1178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8" name="1178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89" name="1178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0" name="11789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1" name="11790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2" name="1179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3" name="11792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4" name="11793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5" name="11794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6" name="1179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7" name="11796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8"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799"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0"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1"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2"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3"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4"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5"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6"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7"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8"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09"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10" name="498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11" name="817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12" name="861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28</xdr:row>
      <xdr:rowOff>0</xdr:rowOff>
    </xdr:from>
    <xdr:ext cx="184731" cy="264560"/>
    <xdr:sp macro="" textlink="">
      <xdr:nvSpPr>
        <xdr:cNvPr id="11813" name="935 CuadroTexto"/>
        <xdr:cNvSpPr txBox="1"/>
      </xdr:nvSpPr>
      <xdr:spPr>
        <a:xfrm>
          <a:off x="2750080" y="13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1428750</xdr:colOff>
      <xdr:row>28</xdr:row>
      <xdr:rowOff>0</xdr:rowOff>
    </xdr:from>
    <xdr:ext cx="180975" cy="266700"/>
    <xdr:sp macro="" textlink="">
      <xdr:nvSpPr>
        <xdr:cNvPr id="12696" name="11661 CuadroTexto"/>
        <xdr:cNvSpPr txBox="1">
          <a:spLocks noChangeArrowheads="1"/>
        </xdr:cNvSpPr>
      </xdr:nvSpPr>
      <xdr:spPr bwMode="auto">
        <a:xfrm>
          <a:off x="2752725" y="13030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1428750</xdr:colOff>
      <xdr:row>28</xdr:row>
      <xdr:rowOff>0</xdr:rowOff>
    </xdr:from>
    <xdr:ext cx="180975" cy="266700"/>
    <xdr:sp macro="" textlink="">
      <xdr:nvSpPr>
        <xdr:cNvPr id="18398" name="11608 CuadroTexto"/>
        <xdr:cNvSpPr txBox="1">
          <a:spLocks noChangeArrowheads="1"/>
        </xdr:cNvSpPr>
      </xdr:nvSpPr>
      <xdr:spPr bwMode="auto">
        <a:xfrm>
          <a:off x="2752725" y="13030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1428750</xdr:colOff>
      <xdr:row>28</xdr:row>
      <xdr:rowOff>0</xdr:rowOff>
    </xdr:from>
    <xdr:ext cx="180975" cy="266700"/>
    <xdr:sp macro="" textlink="">
      <xdr:nvSpPr>
        <xdr:cNvPr id="24096" name="11604 CuadroTexto"/>
        <xdr:cNvSpPr txBox="1">
          <a:spLocks noChangeArrowheads="1"/>
        </xdr:cNvSpPr>
      </xdr:nvSpPr>
      <xdr:spPr bwMode="auto">
        <a:xfrm>
          <a:off x="2752725" y="13030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1428750</xdr:colOff>
      <xdr:row>28</xdr:row>
      <xdr:rowOff>0</xdr:rowOff>
    </xdr:from>
    <xdr:ext cx="180975" cy="266700"/>
    <xdr:sp macro="" textlink="">
      <xdr:nvSpPr>
        <xdr:cNvPr id="29788" name="11598 CuadroTexto"/>
        <xdr:cNvSpPr txBox="1">
          <a:spLocks noChangeArrowheads="1"/>
        </xdr:cNvSpPr>
      </xdr:nvSpPr>
      <xdr:spPr bwMode="auto">
        <a:xfrm>
          <a:off x="2752725" y="13030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1428750</xdr:colOff>
      <xdr:row>28</xdr:row>
      <xdr:rowOff>0</xdr:rowOff>
    </xdr:from>
    <xdr:ext cx="180975" cy="266700"/>
    <xdr:sp macro="" textlink="">
      <xdr:nvSpPr>
        <xdr:cNvPr id="35486" name="Text Box 34462"/>
        <xdr:cNvSpPr txBox="1">
          <a:spLocks noChangeArrowheads="1"/>
        </xdr:cNvSpPr>
      </xdr:nvSpPr>
      <xdr:spPr bwMode="auto">
        <a:xfrm>
          <a:off x="2752725" y="13030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1428750</xdr:colOff>
      <xdr:row>28</xdr:row>
      <xdr:rowOff>0</xdr:rowOff>
    </xdr:from>
    <xdr:ext cx="180975" cy="266700"/>
    <xdr:sp macro="" textlink="">
      <xdr:nvSpPr>
        <xdr:cNvPr id="41177" name="11597 CuadroTexto"/>
        <xdr:cNvSpPr txBox="1">
          <a:spLocks noChangeArrowheads="1"/>
        </xdr:cNvSpPr>
      </xdr:nvSpPr>
      <xdr:spPr bwMode="auto">
        <a:xfrm>
          <a:off x="2752725" y="13030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1428750</xdr:colOff>
      <xdr:row>28</xdr:row>
      <xdr:rowOff>0</xdr:rowOff>
    </xdr:from>
    <xdr:ext cx="180975" cy="266700"/>
    <xdr:sp macro="" textlink="">
      <xdr:nvSpPr>
        <xdr:cNvPr id="46843" name="11572 CuadroTexto"/>
        <xdr:cNvSpPr txBox="1">
          <a:spLocks noChangeArrowheads="1"/>
        </xdr:cNvSpPr>
      </xdr:nvSpPr>
      <xdr:spPr bwMode="auto">
        <a:xfrm>
          <a:off x="2752725" y="13030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65561"/>
  <sheetViews>
    <sheetView tabSelected="1" showWhiteSpace="0" topLeftCell="C8" zoomScaleSheetLayoutView="50" zoomScalePageLayoutView="80" workbookViewId="0">
      <selection activeCell="E17" sqref="E17:L17"/>
    </sheetView>
  </sheetViews>
  <sheetFormatPr baseColWidth="10" defaultColWidth="0" defaultRowHeight="12.75" zeroHeight="1"/>
  <cols>
    <col min="1" max="1" width="4.42578125" style="6" customWidth="1"/>
    <col min="2" max="2" width="15.42578125" style="6" customWidth="1"/>
    <col min="3" max="3" width="41.5703125" style="6" customWidth="1"/>
    <col min="4" max="4" width="17.28515625" style="6" customWidth="1"/>
    <col min="5" max="5" width="13.7109375" style="8" customWidth="1"/>
    <col min="6" max="6" width="14.5703125" style="6" customWidth="1"/>
    <col min="7" max="7" width="20.140625" style="6" customWidth="1"/>
    <col min="8" max="8" width="18.7109375" style="6" customWidth="1"/>
    <col min="9" max="9" width="17.5703125" style="6" customWidth="1"/>
    <col min="10" max="10" width="12.28515625" style="6" customWidth="1"/>
    <col min="11" max="11" width="12.140625" style="6" customWidth="1"/>
    <col min="12" max="12" width="40" style="6" customWidth="1"/>
    <col min="13" max="13" width="10.85546875" style="6" customWidth="1"/>
    <col min="14" max="16384" width="10.85546875" style="6" hidden="1"/>
  </cols>
  <sheetData>
    <row r="1" spans="1:12"/>
    <row r="2" spans="1:12">
      <c r="B2" s="1"/>
    </row>
    <row r="3" spans="1:12">
      <c r="B3" s="60" t="s">
        <v>2</v>
      </c>
      <c r="C3" s="60"/>
      <c r="D3" s="60"/>
      <c r="E3" s="60"/>
      <c r="F3" s="60"/>
      <c r="G3" s="60"/>
      <c r="H3" s="60"/>
      <c r="I3" s="60"/>
      <c r="J3" s="60"/>
      <c r="K3" s="60"/>
      <c r="L3" s="60"/>
    </row>
    <row r="4" spans="1:12" ht="15" customHeight="1">
      <c r="B4" s="60"/>
      <c r="C4" s="60"/>
      <c r="D4" s="60"/>
      <c r="E4" s="60"/>
      <c r="F4" s="60"/>
      <c r="G4" s="60"/>
      <c r="H4" s="60"/>
      <c r="I4" s="60"/>
      <c r="J4" s="60"/>
      <c r="K4" s="60"/>
      <c r="L4" s="60"/>
    </row>
    <row r="5" spans="1:12">
      <c r="B5" s="1"/>
    </row>
    <row r="6" spans="1:12" ht="13.5" thickBot="1">
      <c r="B6" s="1" t="s">
        <v>0</v>
      </c>
    </row>
    <row r="7" spans="1:12" ht="15" customHeight="1" thickBot="1">
      <c r="A7" s="13"/>
      <c r="B7" s="56" t="s">
        <v>1</v>
      </c>
      <c r="C7" s="56"/>
      <c r="D7" s="56"/>
      <c r="E7" s="61" t="s">
        <v>147</v>
      </c>
      <c r="F7" s="61"/>
      <c r="G7" s="61"/>
      <c r="H7" s="61"/>
      <c r="I7" s="61"/>
      <c r="J7" s="61"/>
      <c r="K7" s="61"/>
      <c r="L7" s="61"/>
    </row>
    <row r="8" spans="1:12" ht="28.5" customHeight="1" thickBot="1">
      <c r="A8" s="13"/>
      <c r="B8" s="56" t="s">
        <v>3</v>
      </c>
      <c r="C8" s="56"/>
      <c r="D8" s="56"/>
      <c r="E8" s="62" t="s">
        <v>115</v>
      </c>
      <c r="F8" s="62"/>
      <c r="G8" s="62"/>
      <c r="H8" s="62"/>
      <c r="I8" s="62"/>
      <c r="J8" s="62"/>
      <c r="K8" s="62"/>
      <c r="L8" s="62"/>
    </row>
    <row r="9" spans="1:12" ht="16.5" thickBot="1">
      <c r="A9" s="13"/>
      <c r="B9" s="56" t="s">
        <v>4</v>
      </c>
      <c r="C9" s="56"/>
      <c r="D9" s="56"/>
      <c r="E9" s="63">
        <v>3282888</v>
      </c>
      <c r="F9" s="63"/>
      <c r="G9" s="63"/>
      <c r="H9" s="63"/>
      <c r="I9" s="63"/>
      <c r="J9" s="63"/>
      <c r="K9" s="63"/>
      <c r="L9" s="63"/>
    </row>
    <row r="10" spans="1:12" ht="19.5" customHeight="1" thickBot="1">
      <c r="A10" s="13"/>
      <c r="B10" s="56" t="s">
        <v>5</v>
      </c>
      <c r="C10" s="56"/>
      <c r="D10" s="56"/>
      <c r="E10" s="64" t="s">
        <v>114</v>
      </c>
      <c r="F10" s="64"/>
      <c r="G10" s="64"/>
      <c r="H10" s="64"/>
      <c r="I10" s="64"/>
      <c r="J10" s="64"/>
      <c r="K10" s="64"/>
      <c r="L10" s="64"/>
    </row>
    <row r="11" spans="1:12" ht="156.75" customHeight="1" thickBot="1">
      <c r="A11" s="13"/>
      <c r="B11" s="56" t="s">
        <v>6</v>
      </c>
      <c r="C11" s="56"/>
      <c r="D11" s="56"/>
      <c r="E11" s="65" t="s">
        <v>163</v>
      </c>
      <c r="F11" s="65"/>
      <c r="G11" s="65"/>
      <c r="H11" s="65"/>
      <c r="I11" s="65"/>
      <c r="J11" s="65"/>
      <c r="K11" s="65"/>
      <c r="L11" s="65"/>
    </row>
    <row r="12" spans="1:12" ht="51" customHeight="1" thickBot="1">
      <c r="A12" s="13"/>
      <c r="B12" s="56" t="s">
        <v>7</v>
      </c>
      <c r="C12" s="56"/>
      <c r="D12" s="56"/>
      <c r="E12" s="62" t="s">
        <v>164</v>
      </c>
      <c r="F12" s="62"/>
      <c r="G12" s="62"/>
      <c r="H12" s="62"/>
      <c r="I12" s="62"/>
      <c r="J12" s="62"/>
      <c r="K12" s="62"/>
      <c r="L12" s="62"/>
    </row>
    <row r="13" spans="1:12" ht="68.25" customHeight="1" thickBot="1">
      <c r="A13" s="13"/>
      <c r="B13" s="56" t="s">
        <v>8</v>
      </c>
      <c r="C13" s="56"/>
      <c r="D13" s="56"/>
      <c r="E13" s="66" t="s">
        <v>35</v>
      </c>
      <c r="F13" s="66"/>
      <c r="G13" s="66"/>
      <c r="H13" s="66"/>
      <c r="I13" s="66"/>
      <c r="J13" s="66"/>
      <c r="K13" s="66"/>
      <c r="L13" s="66"/>
    </row>
    <row r="14" spans="1:12" ht="16.5" thickBot="1">
      <c r="A14" s="13"/>
      <c r="B14" s="56" t="s">
        <v>9</v>
      </c>
      <c r="C14" s="56"/>
      <c r="D14" s="56"/>
      <c r="E14" s="67">
        <f>SUM(H21:H129)</f>
        <v>8428036331</v>
      </c>
      <c r="F14" s="67"/>
      <c r="G14" s="67"/>
      <c r="H14" s="67"/>
      <c r="I14" s="67"/>
      <c r="J14" s="67"/>
      <c r="K14" s="67"/>
      <c r="L14" s="67"/>
    </row>
    <row r="15" spans="1:12" ht="16.5" thickBot="1">
      <c r="A15" s="13"/>
      <c r="B15" s="56" t="s">
        <v>10</v>
      </c>
      <c r="C15" s="56"/>
      <c r="D15" s="56"/>
      <c r="E15" s="67">
        <f>616000*280</f>
        <v>172480000</v>
      </c>
      <c r="F15" s="67"/>
      <c r="G15" s="67"/>
      <c r="H15" s="67"/>
      <c r="I15" s="67"/>
      <c r="J15" s="67"/>
      <c r="K15" s="67"/>
      <c r="L15" s="67"/>
    </row>
    <row r="16" spans="1:12" ht="16.5" thickBot="1">
      <c r="A16" s="13"/>
      <c r="B16" s="56" t="s">
        <v>11</v>
      </c>
      <c r="C16" s="56"/>
      <c r="D16" s="56"/>
      <c r="E16" s="67">
        <f>ROUND(E15*0.1,0)</f>
        <v>17248000</v>
      </c>
      <c r="F16" s="67"/>
      <c r="G16" s="67"/>
      <c r="H16" s="67"/>
      <c r="I16" s="67"/>
      <c r="J16" s="67"/>
      <c r="K16" s="67"/>
      <c r="L16" s="67"/>
    </row>
    <row r="17" spans="1:12" ht="16.5" thickBot="1">
      <c r="A17" s="13"/>
      <c r="B17" s="56" t="s">
        <v>12</v>
      </c>
      <c r="C17" s="56"/>
      <c r="D17" s="56"/>
      <c r="E17" s="73">
        <v>41919</v>
      </c>
      <c r="F17" s="73"/>
      <c r="G17" s="73"/>
      <c r="H17" s="73"/>
      <c r="I17" s="73"/>
      <c r="J17" s="73"/>
      <c r="K17" s="73"/>
      <c r="L17" s="73"/>
    </row>
    <row r="18" spans="1:12">
      <c r="B18" s="13"/>
      <c r="H18" s="13"/>
    </row>
    <row r="19" spans="1:12" ht="15.75" thickBot="1">
      <c r="B19" s="14" t="s">
        <v>13</v>
      </c>
    </row>
    <row r="20" spans="1:12" ht="82.5" customHeight="1" thickBot="1">
      <c r="B20" s="10" t="s">
        <v>14</v>
      </c>
      <c r="C20" s="11" t="s">
        <v>15</v>
      </c>
      <c r="D20" s="12" t="s">
        <v>16</v>
      </c>
      <c r="E20" s="11" t="s">
        <v>17</v>
      </c>
      <c r="F20" s="12" t="s">
        <v>18</v>
      </c>
      <c r="G20" s="11" t="s">
        <v>19</v>
      </c>
      <c r="H20" s="11" t="s">
        <v>20</v>
      </c>
      <c r="I20" s="11" t="s">
        <v>21</v>
      </c>
      <c r="J20" s="11" t="s">
        <v>22</v>
      </c>
      <c r="K20" s="11" t="s">
        <v>23</v>
      </c>
      <c r="L20" s="11" t="s">
        <v>24</v>
      </c>
    </row>
    <row r="21" spans="1:12" ht="51" hidden="1" customHeight="1" thickBot="1">
      <c r="A21" s="6" t="s">
        <v>201</v>
      </c>
      <c r="B21" s="33" t="s">
        <v>116</v>
      </c>
      <c r="C21" s="15" t="s">
        <v>117</v>
      </c>
      <c r="D21" s="32">
        <v>41661</v>
      </c>
      <c r="E21" s="33">
        <v>10</v>
      </c>
      <c r="F21" s="33" t="s">
        <v>31</v>
      </c>
      <c r="G21" s="15" t="s">
        <v>83</v>
      </c>
      <c r="H21" s="34">
        <v>332790000</v>
      </c>
      <c r="I21" s="35">
        <f>+H21</f>
        <v>332790000</v>
      </c>
      <c r="J21" s="33" t="s">
        <v>36</v>
      </c>
      <c r="K21" s="33" t="s">
        <v>38</v>
      </c>
      <c r="L21" s="36" t="s">
        <v>118</v>
      </c>
    </row>
    <row r="22" spans="1:12" ht="65.25" hidden="1" customHeight="1" thickBot="1">
      <c r="A22" s="6" t="s">
        <v>201</v>
      </c>
      <c r="B22" s="33">
        <v>43232100</v>
      </c>
      <c r="C22" s="15" t="s">
        <v>119</v>
      </c>
      <c r="D22" s="32">
        <v>41661</v>
      </c>
      <c r="E22" s="33">
        <v>10</v>
      </c>
      <c r="F22" s="33" t="s">
        <v>31</v>
      </c>
      <c r="G22" s="15" t="s">
        <v>83</v>
      </c>
      <c r="H22" s="34">
        <v>30890000</v>
      </c>
      <c r="I22" s="35">
        <f t="shared" ref="I22:I87" si="0">+H22</f>
        <v>30890000</v>
      </c>
      <c r="J22" s="33" t="s">
        <v>36</v>
      </c>
      <c r="K22" s="33" t="s">
        <v>38</v>
      </c>
      <c r="L22" s="36" t="s">
        <v>98</v>
      </c>
    </row>
    <row r="23" spans="1:12" ht="64.5" hidden="1" thickBot="1">
      <c r="A23" s="6" t="s">
        <v>201</v>
      </c>
      <c r="B23" s="33">
        <v>43232400</v>
      </c>
      <c r="C23" s="15" t="s">
        <v>40</v>
      </c>
      <c r="D23" s="32">
        <v>41858</v>
      </c>
      <c r="E23" s="33">
        <v>4</v>
      </c>
      <c r="F23" s="33" t="s">
        <v>31</v>
      </c>
      <c r="G23" s="15" t="s">
        <v>83</v>
      </c>
      <c r="H23" s="34">
        <v>29458000</v>
      </c>
      <c r="I23" s="35">
        <f t="shared" si="0"/>
        <v>29458000</v>
      </c>
      <c r="J23" s="33" t="s">
        <v>36</v>
      </c>
      <c r="K23" s="33" t="s">
        <v>38</v>
      </c>
      <c r="L23" s="36" t="s">
        <v>98</v>
      </c>
    </row>
    <row r="24" spans="1:12" ht="64.5" thickBot="1">
      <c r="B24" s="33" t="s">
        <v>181</v>
      </c>
      <c r="C24" s="15" t="s">
        <v>179</v>
      </c>
      <c r="D24" s="32">
        <v>41760</v>
      </c>
      <c r="E24" s="33">
        <v>4</v>
      </c>
      <c r="F24" s="33" t="s">
        <v>180</v>
      </c>
      <c r="G24" s="15" t="s">
        <v>83</v>
      </c>
      <c r="H24" s="34">
        <v>57000000</v>
      </c>
      <c r="I24" s="35">
        <f>+H24</f>
        <v>57000000</v>
      </c>
      <c r="J24" s="33" t="s">
        <v>36</v>
      </c>
      <c r="K24" s="33" t="s">
        <v>38</v>
      </c>
      <c r="L24" s="36" t="s">
        <v>98</v>
      </c>
    </row>
    <row r="25" spans="1:12" ht="57" hidden="1" thickBot="1">
      <c r="A25" s="6" t="s">
        <v>201</v>
      </c>
      <c r="B25" s="33">
        <v>43232403</v>
      </c>
      <c r="C25" s="15" t="s">
        <v>197</v>
      </c>
      <c r="D25" s="32">
        <v>41861</v>
      </c>
      <c r="E25" s="33">
        <v>4</v>
      </c>
      <c r="F25" s="33" t="s">
        <v>31</v>
      </c>
      <c r="G25" s="15" t="s">
        <v>83</v>
      </c>
      <c r="H25" s="34">
        <v>87652000</v>
      </c>
      <c r="I25" s="35">
        <f t="shared" si="0"/>
        <v>87652000</v>
      </c>
      <c r="J25" s="33" t="s">
        <v>36</v>
      </c>
      <c r="K25" s="33" t="s">
        <v>38</v>
      </c>
      <c r="L25" s="36" t="s">
        <v>98</v>
      </c>
    </row>
    <row r="26" spans="1:12" ht="45.75" hidden="1" thickBot="1">
      <c r="A26" s="6" t="s">
        <v>201</v>
      </c>
      <c r="B26" s="33">
        <v>80101600</v>
      </c>
      <c r="C26" s="15" t="s">
        <v>191</v>
      </c>
      <c r="D26" s="32">
        <v>41839</v>
      </c>
      <c r="E26" s="33">
        <v>5</v>
      </c>
      <c r="F26" s="33" t="s">
        <v>31</v>
      </c>
      <c r="G26" s="15" t="s">
        <v>192</v>
      </c>
      <c r="H26" s="34">
        <v>67958000</v>
      </c>
      <c r="I26" s="35">
        <f t="shared" si="0"/>
        <v>67958000</v>
      </c>
      <c r="J26" s="33" t="s">
        <v>36</v>
      </c>
      <c r="K26" s="33" t="s">
        <v>38</v>
      </c>
      <c r="L26" s="36" t="s">
        <v>99</v>
      </c>
    </row>
    <row r="27" spans="1:12" ht="45.75" hidden="1" thickBot="1">
      <c r="A27" s="6" t="s">
        <v>201</v>
      </c>
      <c r="B27" s="33">
        <v>80101600</v>
      </c>
      <c r="C27" s="15" t="s">
        <v>41</v>
      </c>
      <c r="D27" s="32">
        <v>41852</v>
      </c>
      <c r="E27" s="33">
        <v>5</v>
      </c>
      <c r="F27" s="33" t="s">
        <v>31</v>
      </c>
      <c r="G27" s="15" t="s">
        <v>120</v>
      </c>
      <c r="H27" s="34">
        <v>1237395427</v>
      </c>
      <c r="I27" s="35">
        <f t="shared" si="0"/>
        <v>1237395427</v>
      </c>
      <c r="J27" s="33" t="s">
        <v>36</v>
      </c>
      <c r="K27" s="33" t="s">
        <v>38</v>
      </c>
      <c r="L27" s="36" t="s">
        <v>99</v>
      </c>
    </row>
    <row r="28" spans="1:12" ht="45.75" hidden="1" thickBot="1">
      <c r="A28" s="6" t="s">
        <v>201</v>
      </c>
      <c r="B28" s="33">
        <v>86121702</v>
      </c>
      <c r="C28" s="15" t="s">
        <v>121</v>
      </c>
      <c r="D28" s="32">
        <v>41661</v>
      </c>
      <c r="E28" s="33">
        <v>5</v>
      </c>
      <c r="F28" s="33" t="s">
        <v>91</v>
      </c>
      <c r="G28" s="15" t="s">
        <v>84</v>
      </c>
      <c r="H28" s="34">
        <v>54000000</v>
      </c>
      <c r="I28" s="35">
        <f t="shared" si="0"/>
        <v>54000000</v>
      </c>
      <c r="J28" s="33" t="s">
        <v>36</v>
      </c>
      <c r="K28" s="33" t="s">
        <v>38</v>
      </c>
      <c r="L28" s="36" t="s">
        <v>99</v>
      </c>
    </row>
    <row r="29" spans="1:12" ht="45.75" thickBot="1">
      <c r="B29" s="33">
        <v>72101500</v>
      </c>
      <c r="C29" s="17" t="s">
        <v>122</v>
      </c>
      <c r="D29" s="32">
        <v>41740</v>
      </c>
      <c r="E29" s="33">
        <v>2</v>
      </c>
      <c r="F29" s="33" t="s">
        <v>92</v>
      </c>
      <c r="G29" s="15" t="s">
        <v>85</v>
      </c>
      <c r="H29" s="34">
        <f>21204000+2313239</f>
        <v>23517239</v>
      </c>
      <c r="I29" s="35">
        <f t="shared" si="0"/>
        <v>23517239</v>
      </c>
      <c r="J29" s="33" t="s">
        <v>36</v>
      </c>
      <c r="K29" s="33" t="s">
        <v>38</v>
      </c>
      <c r="L29" s="36" t="s">
        <v>101</v>
      </c>
    </row>
    <row r="30" spans="1:12" ht="51.75" hidden="1" thickBot="1">
      <c r="A30" s="6" t="s">
        <v>201</v>
      </c>
      <c r="B30" s="33">
        <v>72101500</v>
      </c>
      <c r="C30" s="17" t="s">
        <v>123</v>
      </c>
      <c r="D30" s="32">
        <v>41656</v>
      </c>
      <c r="E30" s="33">
        <v>10</v>
      </c>
      <c r="F30" s="33" t="s">
        <v>31</v>
      </c>
      <c r="G30" s="15" t="s">
        <v>85</v>
      </c>
      <c r="H30" s="34">
        <v>30890000</v>
      </c>
      <c r="I30" s="35">
        <f t="shared" si="0"/>
        <v>30890000</v>
      </c>
      <c r="J30" s="33" t="s">
        <v>36</v>
      </c>
      <c r="K30" s="33" t="s">
        <v>38</v>
      </c>
      <c r="L30" s="36" t="s">
        <v>124</v>
      </c>
    </row>
    <row r="31" spans="1:12" ht="45.75" hidden="1" thickBot="1">
      <c r="A31" s="6" t="s">
        <v>201</v>
      </c>
      <c r="B31" s="37">
        <v>80101702</v>
      </c>
      <c r="C31" s="17" t="s">
        <v>104</v>
      </c>
      <c r="D31" s="32">
        <v>41656</v>
      </c>
      <c r="E31" s="33">
        <v>11</v>
      </c>
      <c r="F31" s="33" t="s">
        <v>31</v>
      </c>
      <c r="G31" s="15" t="s">
        <v>85</v>
      </c>
      <c r="H31" s="34">
        <v>19932000</v>
      </c>
      <c r="I31" s="35">
        <f t="shared" si="0"/>
        <v>19932000</v>
      </c>
      <c r="J31" s="33" t="s">
        <v>36</v>
      </c>
      <c r="K31" s="33" t="s">
        <v>38</v>
      </c>
      <c r="L31" s="36" t="s">
        <v>124</v>
      </c>
    </row>
    <row r="32" spans="1:12" ht="45.75" hidden="1" thickBot="1">
      <c r="A32" s="6" t="s">
        <v>201</v>
      </c>
      <c r="B32" s="37">
        <v>80101702</v>
      </c>
      <c r="C32" s="17" t="s">
        <v>42</v>
      </c>
      <c r="D32" s="32">
        <v>41656</v>
      </c>
      <c r="E32" s="33">
        <v>11</v>
      </c>
      <c r="F32" s="33" t="s">
        <v>31</v>
      </c>
      <c r="G32" s="15" t="s">
        <v>85</v>
      </c>
      <c r="H32" s="34">
        <v>19415000</v>
      </c>
      <c r="I32" s="35">
        <f t="shared" si="0"/>
        <v>19415000</v>
      </c>
      <c r="J32" s="33" t="s">
        <v>36</v>
      </c>
      <c r="K32" s="33" t="s">
        <v>38</v>
      </c>
      <c r="L32" s="36" t="s">
        <v>124</v>
      </c>
    </row>
    <row r="33" spans="1:12" ht="51.75" hidden="1" thickBot="1">
      <c r="A33" s="6" t="s">
        <v>201</v>
      </c>
      <c r="B33" s="37">
        <v>80111622</v>
      </c>
      <c r="C33" s="17" t="s">
        <v>43</v>
      </c>
      <c r="D33" s="32">
        <v>41656</v>
      </c>
      <c r="E33" s="33">
        <v>11</v>
      </c>
      <c r="F33" s="33" t="s">
        <v>31</v>
      </c>
      <c r="G33" s="15" t="s">
        <v>83</v>
      </c>
      <c r="H33" s="34">
        <v>33979000</v>
      </c>
      <c r="I33" s="35">
        <f t="shared" si="0"/>
        <v>33979000</v>
      </c>
      <c r="J33" s="33" t="s">
        <v>36</v>
      </c>
      <c r="K33" s="33" t="s">
        <v>38</v>
      </c>
      <c r="L33" s="36" t="s">
        <v>118</v>
      </c>
    </row>
    <row r="34" spans="1:12" ht="81" hidden="1" customHeight="1" thickBot="1">
      <c r="A34" s="6" t="s">
        <v>201</v>
      </c>
      <c r="B34" s="37">
        <v>80111504</v>
      </c>
      <c r="C34" s="17" t="s">
        <v>44</v>
      </c>
      <c r="D34" s="32">
        <v>41656</v>
      </c>
      <c r="E34" s="33">
        <v>10</v>
      </c>
      <c r="F34" s="33" t="s">
        <v>31</v>
      </c>
      <c r="G34" s="15" t="s">
        <v>83</v>
      </c>
      <c r="H34" s="34">
        <v>44130000</v>
      </c>
      <c r="I34" s="35">
        <f t="shared" si="0"/>
        <v>44130000</v>
      </c>
      <c r="J34" s="33" t="s">
        <v>36</v>
      </c>
      <c r="K34" s="33" t="s">
        <v>38</v>
      </c>
      <c r="L34" s="36" t="s">
        <v>118</v>
      </c>
    </row>
    <row r="35" spans="1:12" ht="115.5" hidden="1" thickBot="1">
      <c r="A35" s="6" t="s">
        <v>201</v>
      </c>
      <c r="B35" s="37">
        <v>80161506</v>
      </c>
      <c r="C35" s="17" t="s">
        <v>125</v>
      </c>
      <c r="D35" s="32">
        <v>41656</v>
      </c>
      <c r="E35" s="33">
        <v>10</v>
      </c>
      <c r="F35" s="33" t="s">
        <v>31</v>
      </c>
      <c r="G35" s="15" t="s">
        <v>83</v>
      </c>
      <c r="H35" s="34">
        <v>77860000</v>
      </c>
      <c r="I35" s="35">
        <f t="shared" si="0"/>
        <v>77860000</v>
      </c>
      <c r="J35" s="33" t="s">
        <v>36</v>
      </c>
      <c r="K35" s="33" t="s">
        <v>38</v>
      </c>
      <c r="L35" s="36" t="s">
        <v>118</v>
      </c>
    </row>
    <row r="36" spans="1:12" ht="80.25" hidden="1" customHeight="1" thickBot="1">
      <c r="A36" s="6" t="s">
        <v>201</v>
      </c>
      <c r="B36" s="37">
        <v>80161506</v>
      </c>
      <c r="C36" s="17" t="s">
        <v>105</v>
      </c>
      <c r="D36" s="32">
        <v>41656</v>
      </c>
      <c r="E36" s="33">
        <v>10</v>
      </c>
      <c r="F36" s="33" t="s">
        <v>31</v>
      </c>
      <c r="G36" s="15" t="s">
        <v>83</v>
      </c>
      <c r="H36" s="34">
        <v>18540000</v>
      </c>
      <c r="I36" s="35">
        <f t="shared" si="0"/>
        <v>18540000</v>
      </c>
      <c r="J36" s="33" t="s">
        <v>36</v>
      </c>
      <c r="K36" s="33" t="s">
        <v>38</v>
      </c>
      <c r="L36" s="36" t="s">
        <v>118</v>
      </c>
    </row>
    <row r="37" spans="1:12" ht="45.75" hidden="1" thickBot="1">
      <c r="A37" s="6" t="s">
        <v>201</v>
      </c>
      <c r="B37" s="37">
        <v>80161506</v>
      </c>
      <c r="C37" s="17" t="s">
        <v>126</v>
      </c>
      <c r="D37" s="32">
        <v>41656</v>
      </c>
      <c r="E37" s="33">
        <v>10</v>
      </c>
      <c r="F37" s="33" t="s">
        <v>31</v>
      </c>
      <c r="G37" s="15" t="s">
        <v>83</v>
      </c>
      <c r="H37" s="34">
        <f>2979000*2*10+1812000*4*10+1472000*1*10+1292000*1*10-8900000</f>
        <v>150800000</v>
      </c>
      <c r="I37" s="35">
        <f t="shared" si="0"/>
        <v>150800000</v>
      </c>
      <c r="J37" s="33" t="s">
        <v>36</v>
      </c>
      <c r="K37" s="33" t="s">
        <v>38</v>
      </c>
      <c r="L37" s="36" t="s">
        <v>118</v>
      </c>
    </row>
    <row r="38" spans="1:12" ht="46.5" hidden="1" customHeight="1" thickBot="1">
      <c r="A38" s="6" t="s">
        <v>201</v>
      </c>
      <c r="B38" s="37">
        <v>80161506</v>
      </c>
      <c r="C38" s="17" t="s">
        <v>95</v>
      </c>
      <c r="D38" s="32">
        <v>41656</v>
      </c>
      <c r="E38" s="33">
        <v>10</v>
      </c>
      <c r="F38" s="33" t="s">
        <v>31</v>
      </c>
      <c r="G38" s="15" t="s">
        <v>83</v>
      </c>
      <c r="H38" s="34">
        <v>28110000</v>
      </c>
      <c r="I38" s="35">
        <f t="shared" si="0"/>
        <v>28110000</v>
      </c>
      <c r="J38" s="33" t="s">
        <v>36</v>
      </c>
      <c r="K38" s="33" t="s">
        <v>38</v>
      </c>
      <c r="L38" s="36" t="s">
        <v>118</v>
      </c>
    </row>
    <row r="39" spans="1:12" ht="50.25" hidden="1" customHeight="1" thickBot="1">
      <c r="A39" s="6" t="s">
        <v>201</v>
      </c>
      <c r="B39" s="37">
        <v>80161506</v>
      </c>
      <c r="C39" s="17" t="s">
        <v>96</v>
      </c>
      <c r="D39" s="32">
        <v>41656</v>
      </c>
      <c r="E39" s="33">
        <v>10</v>
      </c>
      <c r="F39" s="33" t="s">
        <v>31</v>
      </c>
      <c r="G39" s="15" t="s">
        <v>83</v>
      </c>
      <c r="H39" s="34">
        <v>31406000</v>
      </c>
      <c r="I39" s="35">
        <f t="shared" si="0"/>
        <v>31406000</v>
      </c>
      <c r="J39" s="33" t="s">
        <v>36</v>
      </c>
      <c r="K39" s="33" t="s">
        <v>38</v>
      </c>
      <c r="L39" s="36" t="s">
        <v>118</v>
      </c>
    </row>
    <row r="40" spans="1:12" ht="64.5" hidden="1" thickBot="1">
      <c r="A40" s="6" t="s">
        <v>201</v>
      </c>
      <c r="B40" s="37">
        <v>86101700</v>
      </c>
      <c r="C40" s="17" t="s">
        <v>127</v>
      </c>
      <c r="D40" s="32">
        <v>41656</v>
      </c>
      <c r="E40" s="33">
        <v>11</v>
      </c>
      <c r="F40" s="33" t="s">
        <v>31</v>
      </c>
      <c r="G40" s="15" t="s">
        <v>83</v>
      </c>
      <c r="H40" s="34">
        <v>134640000</v>
      </c>
      <c r="I40" s="35">
        <f t="shared" si="0"/>
        <v>134640000</v>
      </c>
      <c r="J40" s="33" t="s">
        <v>36</v>
      </c>
      <c r="K40" s="33" t="s">
        <v>38</v>
      </c>
      <c r="L40" s="36" t="s">
        <v>118</v>
      </c>
    </row>
    <row r="41" spans="1:12" ht="45.75" hidden="1" thickBot="1">
      <c r="A41" s="6" t="s">
        <v>201</v>
      </c>
      <c r="B41" s="37">
        <v>86101700</v>
      </c>
      <c r="C41" s="17" t="s">
        <v>45</v>
      </c>
      <c r="D41" s="32">
        <v>41656</v>
      </c>
      <c r="E41" s="33">
        <v>11</v>
      </c>
      <c r="F41" s="33" t="s">
        <v>31</v>
      </c>
      <c r="G41" s="15" t="s">
        <v>83</v>
      </c>
      <c r="H41" s="34">
        <v>16192000</v>
      </c>
      <c r="I41" s="35">
        <f t="shared" si="0"/>
        <v>16192000</v>
      </c>
      <c r="J41" s="33" t="s">
        <v>36</v>
      </c>
      <c r="K41" s="33" t="s">
        <v>38</v>
      </c>
      <c r="L41" s="36" t="s">
        <v>118</v>
      </c>
    </row>
    <row r="42" spans="1:12" ht="51.75" hidden="1" thickBot="1">
      <c r="A42" s="6" t="s">
        <v>201</v>
      </c>
      <c r="B42" s="37">
        <v>80101601</v>
      </c>
      <c r="C42" s="17" t="s">
        <v>106</v>
      </c>
      <c r="D42" s="32">
        <v>41656</v>
      </c>
      <c r="E42" s="33">
        <v>11</v>
      </c>
      <c r="F42" s="33" t="s">
        <v>31</v>
      </c>
      <c r="G42" s="15" t="s">
        <v>83</v>
      </c>
      <c r="H42" s="34">
        <v>58256000</v>
      </c>
      <c r="I42" s="35">
        <f t="shared" si="0"/>
        <v>58256000</v>
      </c>
      <c r="J42" s="33" t="s">
        <v>36</v>
      </c>
      <c r="K42" s="33" t="s">
        <v>38</v>
      </c>
      <c r="L42" s="36" t="s">
        <v>118</v>
      </c>
    </row>
    <row r="43" spans="1:12" ht="51.75" hidden="1" thickBot="1">
      <c r="A43" s="6" t="s">
        <v>201</v>
      </c>
      <c r="B43" s="37">
        <v>82101500</v>
      </c>
      <c r="C43" s="17" t="s">
        <v>46</v>
      </c>
      <c r="D43" s="32">
        <v>41662</v>
      </c>
      <c r="E43" s="33">
        <v>10</v>
      </c>
      <c r="F43" s="33" t="s">
        <v>31</v>
      </c>
      <c r="G43" s="15" t="s">
        <v>83</v>
      </c>
      <c r="H43" s="34">
        <v>26064000</v>
      </c>
      <c r="I43" s="35">
        <f t="shared" si="0"/>
        <v>26064000</v>
      </c>
      <c r="J43" s="33" t="s">
        <v>36</v>
      </c>
      <c r="K43" s="33" t="s">
        <v>38</v>
      </c>
      <c r="L43" s="36" t="s">
        <v>118</v>
      </c>
    </row>
    <row r="44" spans="1:12" ht="60.75" hidden="1" thickBot="1">
      <c r="A44" s="6" t="s">
        <v>201</v>
      </c>
      <c r="B44" s="37">
        <v>80161500</v>
      </c>
      <c r="C44" s="38" t="s">
        <v>190</v>
      </c>
      <c r="D44" s="32">
        <v>41661</v>
      </c>
      <c r="E44" s="33">
        <v>10</v>
      </c>
      <c r="F44" s="33" t="s">
        <v>31</v>
      </c>
      <c r="G44" s="15" t="s">
        <v>86</v>
      </c>
      <c r="H44" s="34">
        <v>77225000</v>
      </c>
      <c r="I44" s="35">
        <f t="shared" si="0"/>
        <v>77225000</v>
      </c>
      <c r="J44" s="33" t="s">
        <v>36</v>
      </c>
      <c r="K44" s="33" t="s">
        <v>38</v>
      </c>
      <c r="L44" s="36" t="s">
        <v>128</v>
      </c>
    </row>
    <row r="45" spans="1:12" ht="57" hidden="1" thickBot="1">
      <c r="A45" s="6" t="s">
        <v>201</v>
      </c>
      <c r="B45" s="37">
        <v>80161500</v>
      </c>
      <c r="C45" s="17" t="s">
        <v>47</v>
      </c>
      <c r="D45" s="32">
        <v>41821</v>
      </c>
      <c r="E45" s="33">
        <v>5</v>
      </c>
      <c r="F45" s="33" t="s">
        <v>31</v>
      </c>
      <c r="G45" s="15" t="s">
        <v>86</v>
      </c>
      <c r="H45" s="34">
        <v>2429000</v>
      </c>
      <c r="I45" s="35">
        <f t="shared" si="0"/>
        <v>2429000</v>
      </c>
      <c r="J45" s="33" t="s">
        <v>36</v>
      </c>
      <c r="K45" s="33" t="s">
        <v>38</v>
      </c>
      <c r="L45" s="36" t="s">
        <v>128</v>
      </c>
    </row>
    <row r="46" spans="1:12" ht="84.75" hidden="1" customHeight="1" thickBot="1">
      <c r="A46" s="6" t="s">
        <v>201</v>
      </c>
      <c r="B46" s="37">
        <v>80161500</v>
      </c>
      <c r="C46" s="17" t="s">
        <v>48</v>
      </c>
      <c r="D46" s="32">
        <v>41661</v>
      </c>
      <c r="E46" s="33">
        <v>10</v>
      </c>
      <c r="F46" s="33" t="s">
        <v>31</v>
      </c>
      <c r="G46" s="15" t="s">
        <v>86</v>
      </c>
      <c r="H46" s="34">
        <v>59596000</v>
      </c>
      <c r="I46" s="35">
        <f t="shared" si="0"/>
        <v>59596000</v>
      </c>
      <c r="J46" s="33" t="s">
        <v>36</v>
      </c>
      <c r="K46" s="33" t="s">
        <v>38</v>
      </c>
      <c r="L46" s="36" t="s">
        <v>128</v>
      </c>
    </row>
    <row r="47" spans="1:12" ht="45.75" hidden="1" thickBot="1">
      <c r="A47" s="6" t="s">
        <v>201</v>
      </c>
      <c r="B47" s="37">
        <v>93101703</v>
      </c>
      <c r="C47" s="17" t="s">
        <v>49</v>
      </c>
      <c r="D47" s="32">
        <v>41661</v>
      </c>
      <c r="E47" s="33">
        <v>10</v>
      </c>
      <c r="F47" s="33" t="s">
        <v>31</v>
      </c>
      <c r="G47" s="15" t="s">
        <v>86</v>
      </c>
      <c r="H47" s="34">
        <v>30000000</v>
      </c>
      <c r="I47" s="35">
        <f t="shared" si="0"/>
        <v>30000000</v>
      </c>
      <c r="J47" s="33" t="s">
        <v>36</v>
      </c>
      <c r="K47" s="33" t="s">
        <v>38</v>
      </c>
      <c r="L47" s="36" t="s">
        <v>99</v>
      </c>
    </row>
    <row r="48" spans="1:12" ht="66" hidden="1" customHeight="1" thickBot="1">
      <c r="A48" s="6" t="s">
        <v>201</v>
      </c>
      <c r="B48" s="37">
        <v>93101703</v>
      </c>
      <c r="C48" s="17" t="s">
        <v>50</v>
      </c>
      <c r="D48" s="32">
        <v>41661</v>
      </c>
      <c r="E48" s="33">
        <v>10</v>
      </c>
      <c r="F48" s="33" t="s">
        <v>31</v>
      </c>
      <c r="G48" s="15" t="s">
        <v>86</v>
      </c>
      <c r="H48" s="34">
        <v>20000000</v>
      </c>
      <c r="I48" s="35">
        <f t="shared" si="0"/>
        <v>20000000</v>
      </c>
      <c r="J48" s="33" t="s">
        <v>36</v>
      </c>
      <c r="K48" s="33" t="s">
        <v>38</v>
      </c>
      <c r="L48" s="36" t="s">
        <v>99</v>
      </c>
    </row>
    <row r="49" spans="1:12" ht="77.25" hidden="1" thickBot="1">
      <c r="A49" s="6" t="s">
        <v>201</v>
      </c>
      <c r="B49" s="37">
        <v>80101600</v>
      </c>
      <c r="C49" s="17" t="s">
        <v>129</v>
      </c>
      <c r="D49" s="32">
        <v>41661</v>
      </c>
      <c r="E49" s="33">
        <v>11</v>
      </c>
      <c r="F49" s="33" t="s">
        <v>31</v>
      </c>
      <c r="G49" s="15" t="s">
        <v>86</v>
      </c>
      <c r="H49" s="34">
        <v>21005980</v>
      </c>
      <c r="I49" s="35">
        <f t="shared" si="0"/>
        <v>21005980</v>
      </c>
      <c r="J49" s="33" t="s">
        <v>36</v>
      </c>
      <c r="K49" s="33" t="s">
        <v>38</v>
      </c>
      <c r="L49" s="36" t="s">
        <v>98</v>
      </c>
    </row>
    <row r="50" spans="1:12" ht="57" hidden="1" thickBot="1">
      <c r="A50" s="6" t="s">
        <v>201</v>
      </c>
      <c r="B50" s="37">
        <v>82101500</v>
      </c>
      <c r="C50" s="17" t="s">
        <v>51</v>
      </c>
      <c r="D50" s="32">
        <v>41661</v>
      </c>
      <c r="E50" s="33">
        <v>10</v>
      </c>
      <c r="F50" s="33" t="s">
        <v>31</v>
      </c>
      <c r="G50" s="15" t="s">
        <v>86</v>
      </c>
      <c r="H50" s="34">
        <v>36284062</v>
      </c>
      <c r="I50" s="35">
        <f t="shared" si="0"/>
        <v>36284062</v>
      </c>
      <c r="J50" s="33" t="s">
        <v>36</v>
      </c>
      <c r="K50" s="33" t="s">
        <v>38</v>
      </c>
      <c r="L50" s="36" t="s">
        <v>98</v>
      </c>
    </row>
    <row r="51" spans="1:12" ht="45.75" hidden="1" thickBot="1">
      <c r="A51" s="6" t="s">
        <v>201</v>
      </c>
      <c r="B51" s="37">
        <v>86101700</v>
      </c>
      <c r="C51" s="17" t="s">
        <v>107</v>
      </c>
      <c r="D51" s="32">
        <v>41661</v>
      </c>
      <c r="E51" s="33">
        <v>11</v>
      </c>
      <c r="F51" s="33" t="s">
        <v>31</v>
      </c>
      <c r="G51" s="15" t="s">
        <v>86</v>
      </c>
      <c r="H51" s="34">
        <v>21846000</v>
      </c>
      <c r="I51" s="35">
        <f t="shared" si="0"/>
        <v>21846000</v>
      </c>
      <c r="J51" s="33" t="s">
        <v>36</v>
      </c>
      <c r="K51" s="33" t="s">
        <v>38</v>
      </c>
      <c r="L51" s="36" t="s">
        <v>99</v>
      </c>
    </row>
    <row r="52" spans="1:12" ht="45.75" hidden="1" thickBot="1">
      <c r="A52" s="6" t="s">
        <v>201</v>
      </c>
      <c r="B52" s="37">
        <v>86101700</v>
      </c>
      <c r="C52" s="17" t="s">
        <v>52</v>
      </c>
      <c r="D52" s="32">
        <v>41661</v>
      </c>
      <c r="E52" s="33">
        <v>11</v>
      </c>
      <c r="F52" s="33" t="s">
        <v>31</v>
      </c>
      <c r="G52" s="15" t="s">
        <v>86</v>
      </c>
      <c r="H52" s="34">
        <v>38830000</v>
      </c>
      <c r="I52" s="35">
        <f t="shared" si="0"/>
        <v>38830000</v>
      </c>
      <c r="J52" s="33" t="s">
        <v>36</v>
      </c>
      <c r="K52" s="33" t="s">
        <v>38</v>
      </c>
      <c r="L52" s="36" t="s">
        <v>99</v>
      </c>
    </row>
    <row r="53" spans="1:12" ht="133.5" hidden="1" customHeight="1" thickBot="1">
      <c r="A53" s="6" t="s">
        <v>201</v>
      </c>
      <c r="B53" s="37">
        <v>86101700</v>
      </c>
      <c r="C53" s="17" t="s">
        <v>108</v>
      </c>
      <c r="D53" s="32">
        <v>41661</v>
      </c>
      <c r="E53" s="33">
        <v>11</v>
      </c>
      <c r="F53" s="33" t="s">
        <v>31</v>
      </c>
      <c r="G53" s="15" t="s">
        <v>86</v>
      </c>
      <c r="H53" s="34">
        <v>21846000</v>
      </c>
      <c r="I53" s="35">
        <f t="shared" si="0"/>
        <v>21846000</v>
      </c>
      <c r="J53" s="33" t="s">
        <v>36</v>
      </c>
      <c r="K53" s="33" t="s">
        <v>38</v>
      </c>
      <c r="L53" s="36" t="s">
        <v>99</v>
      </c>
    </row>
    <row r="54" spans="1:12" ht="146.25" hidden="1" customHeight="1" thickBot="1">
      <c r="A54" s="6" t="s">
        <v>201</v>
      </c>
      <c r="B54" s="37">
        <v>86101700</v>
      </c>
      <c r="C54" s="17" t="s">
        <v>130</v>
      </c>
      <c r="D54" s="32">
        <v>41661</v>
      </c>
      <c r="E54" s="33">
        <v>11</v>
      </c>
      <c r="F54" s="33" t="s">
        <v>31</v>
      </c>
      <c r="G54" s="15" t="s">
        <v>86</v>
      </c>
      <c r="H54" s="34">
        <v>29128000</v>
      </c>
      <c r="I54" s="35">
        <f t="shared" si="0"/>
        <v>29128000</v>
      </c>
      <c r="J54" s="33" t="s">
        <v>36</v>
      </c>
      <c r="K54" s="33" t="s">
        <v>38</v>
      </c>
      <c r="L54" s="36" t="s">
        <v>99</v>
      </c>
    </row>
    <row r="55" spans="1:12" ht="62.25" hidden="1" customHeight="1" thickBot="1">
      <c r="A55" s="6" t="s">
        <v>201</v>
      </c>
      <c r="B55" s="37">
        <v>86101700</v>
      </c>
      <c r="C55" s="38" t="s">
        <v>193</v>
      </c>
      <c r="D55" s="32">
        <v>41839</v>
      </c>
      <c r="E55" s="33">
        <v>5</v>
      </c>
      <c r="F55" s="33" t="s">
        <v>31</v>
      </c>
      <c r="G55" s="15" t="s">
        <v>87</v>
      </c>
      <c r="H55" s="34">
        <v>27801000</v>
      </c>
      <c r="I55" s="35">
        <f t="shared" si="0"/>
        <v>27801000</v>
      </c>
      <c r="J55" s="33" t="s">
        <v>36</v>
      </c>
      <c r="K55" s="33" t="s">
        <v>38</v>
      </c>
      <c r="L55" s="36" t="s">
        <v>99</v>
      </c>
    </row>
    <row r="56" spans="1:12" ht="62.25" hidden="1" customHeight="1" thickBot="1">
      <c r="A56" s="6" t="s">
        <v>201</v>
      </c>
      <c r="B56" s="37">
        <v>86101700</v>
      </c>
      <c r="C56" s="38" t="s">
        <v>194</v>
      </c>
      <c r="D56" s="32">
        <v>41839</v>
      </c>
      <c r="E56" s="33">
        <v>2</v>
      </c>
      <c r="F56" s="33" t="s">
        <v>31</v>
      </c>
      <c r="G56" s="15" t="s">
        <v>87</v>
      </c>
      <c r="H56" s="34">
        <v>12814959</v>
      </c>
      <c r="I56" s="35">
        <f t="shared" si="0"/>
        <v>12814959</v>
      </c>
      <c r="J56" s="33" t="s">
        <v>36</v>
      </c>
      <c r="K56" s="33" t="s">
        <v>38</v>
      </c>
      <c r="L56" s="36" t="s">
        <v>99</v>
      </c>
    </row>
    <row r="57" spans="1:12" ht="45.75" hidden="1" thickBot="1">
      <c r="A57" s="6" t="s">
        <v>201</v>
      </c>
      <c r="B57" s="37">
        <v>86101700</v>
      </c>
      <c r="C57" s="17" t="s">
        <v>109</v>
      </c>
      <c r="D57" s="32">
        <v>41661</v>
      </c>
      <c r="E57" s="33">
        <v>11</v>
      </c>
      <c r="F57" s="33" t="s">
        <v>31</v>
      </c>
      <c r="G57" s="15" t="s">
        <v>86</v>
      </c>
      <c r="H57" s="34">
        <v>29790000</v>
      </c>
      <c r="I57" s="35">
        <f t="shared" si="0"/>
        <v>29790000</v>
      </c>
      <c r="J57" s="33" t="s">
        <v>36</v>
      </c>
      <c r="K57" s="33" t="s">
        <v>38</v>
      </c>
      <c r="L57" s="36" t="s">
        <v>99</v>
      </c>
    </row>
    <row r="58" spans="1:12" ht="141" hidden="1" thickBot="1">
      <c r="A58" s="6" t="s">
        <v>201</v>
      </c>
      <c r="B58" s="37">
        <v>86101700</v>
      </c>
      <c r="C58" s="17" t="s">
        <v>110</v>
      </c>
      <c r="D58" s="32">
        <v>41661</v>
      </c>
      <c r="E58" s="33">
        <v>11</v>
      </c>
      <c r="F58" s="33" t="s">
        <v>31</v>
      </c>
      <c r="G58" s="15" t="s">
        <v>86</v>
      </c>
      <c r="H58" s="34">
        <v>158217000</v>
      </c>
      <c r="I58" s="35">
        <f t="shared" si="0"/>
        <v>158217000</v>
      </c>
      <c r="J58" s="33" t="s">
        <v>36</v>
      </c>
      <c r="K58" s="33" t="s">
        <v>38</v>
      </c>
      <c r="L58" s="36" t="s">
        <v>99</v>
      </c>
    </row>
    <row r="59" spans="1:12" ht="64.5" hidden="1" thickBot="1">
      <c r="A59" s="6" t="s">
        <v>201</v>
      </c>
      <c r="B59" s="37">
        <v>86101700</v>
      </c>
      <c r="C59" s="17" t="s">
        <v>111</v>
      </c>
      <c r="D59" s="32">
        <v>41661</v>
      </c>
      <c r="E59" s="33">
        <v>11</v>
      </c>
      <c r="F59" s="33" t="s">
        <v>31</v>
      </c>
      <c r="G59" s="15" t="s">
        <v>86</v>
      </c>
      <c r="H59" s="34">
        <f>51963500-1509500</f>
        <v>50454000</v>
      </c>
      <c r="I59" s="35">
        <f t="shared" si="0"/>
        <v>50454000</v>
      </c>
      <c r="J59" s="33" t="s">
        <v>36</v>
      </c>
      <c r="K59" s="33" t="s">
        <v>38</v>
      </c>
      <c r="L59" s="36" t="s">
        <v>99</v>
      </c>
    </row>
    <row r="60" spans="1:12" ht="45.75" hidden="1" thickBot="1">
      <c r="A60" s="6" t="s">
        <v>201</v>
      </c>
      <c r="B60" s="37">
        <v>86101700</v>
      </c>
      <c r="C60" s="17" t="s">
        <v>53</v>
      </c>
      <c r="D60" s="32">
        <v>41661</v>
      </c>
      <c r="E60" s="33">
        <v>11</v>
      </c>
      <c r="F60" s="33" t="s">
        <v>31</v>
      </c>
      <c r="G60" s="15" t="s">
        <v>83</v>
      </c>
      <c r="H60" s="34">
        <v>48489993</v>
      </c>
      <c r="I60" s="35">
        <v>59619493</v>
      </c>
      <c r="J60" s="33" t="s">
        <v>36</v>
      </c>
      <c r="K60" s="33" t="s">
        <v>38</v>
      </c>
      <c r="L60" s="36" t="s">
        <v>99</v>
      </c>
    </row>
    <row r="61" spans="1:12" ht="64.5" hidden="1" thickBot="1">
      <c r="A61" s="6" t="s">
        <v>201</v>
      </c>
      <c r="B61" s="37">
        <v>93151502</v>
      </c>
      <c r="C61" s="17" t="s">
        <v>54</v>
      </c>
      <c r="D61" s="32">
        <v>41661</v>
      </c>
      <c r="E61" s="33">
        <v>5</v>
      </c>
      <c r="F61" s="33" t="s">
        <v>31</v>
      </c>
      <c r="G61" s="15" t="s">
        <v>83</v>
      </c>
      <c r="H61" s="34">
        <v>31541500</v>
      </c>
      <c r="I61" s="35">
        <f t="shared" si="0"/>
        <v>31541500</v>
      </c>
      <c r="J61" s="33" t="s">
        <v>36</v>
      </c>
      <c r="K61" s="33" t="s">
        <v>38</v>
      </c>
      <c r="L61" s="36" t="s">
        <v>99</v>
      </c>
    </row>
    <row r="62" spans="1:12" ht="51.75" hidden="1" thickBot="1">
      <c r="A62" s="6" t="s">
        <v>201</v>
      </c>
      <c r="B62" s="37">
        <v>93151502</v>
      </c>
      <c r="C62" s="17" t="s">
        <v>55</v>
      </c>
      <c r="D62" s="32">
        <v>41661</v>
      </c>
      <c r="E62" s="33">
        <v>11</v>
      </c>
      <c r="F62" s="33" t="s">
        <v>31</v>
      </c>
      <c r="G62" s="15" t="s">
        <v>86</v>
      </c>
      <c r="H62" s="34">
        <v>32769000</v>
      </c>
      <c r="I62" s="35">
        <f t="shared" si="0"/>
        <v>32769000</v>
      </c>
      <c r="J62" s="33" t="s">
        <v>36</v>
      </c>
      <c r="K62" s="33" t="s">
        <v>38</v>
      </c>
      <c r="L62" s="36" t="s">
        <v>99</v>
      </c>
    </row>
    <row r="63" spans="1:12" ht="45.75" hidden="1" thickBot="1">
      <c r="A63" s="6" t="s">
        <v>201</v>
      </c>
      <c r="B63" s="37">
        <v>86101700</v>
      </c>
      <c r="C63" s="38" t="s">
        <v>195</v>
      </c>
      <c r="D63" s="32">
        <v>41805</v>
      </c>
      <c r="E63" s="33">
        <v>4</v>
      </c>
      <c r="F63" s="33" t="s">
        <v>31</v>
      </c>
      <c r="G63" s="15" t="s">
        <v>83</v>
      </c>
      <c r="H63" s="34">
        <v>30976507</v>
      </c>
      <c r="I63" s="35">
        <f t="shared" si="0"/>
        <v>30976507</v>
      </c>
      <c r="J63" s="33" t="s">
        <v>36</v>
      </c>
      <c r="K63" s="33" t="s">
        <v>38</v>
      </c>
      <c r="L63" s="36" t="s">
        <v>103</v>
      </c>
    </row>
    <row r="64" spans="1:12" ht="90" hidden="1" thickBot="1">
      <c r="A64" s="6" t="s">
        <v>201</v>
      </c>
      <c r="B64" s="37">
        <v>77101500</v>
      </c>
      <c r="C64" s="15" t="s">
        <v>112</v>
      </c>
      <c r="D64" s="32">
        <v>41661</v>
      </c>
      <c r="E64" s="33">
        <v>8</v>
      </c>
      <c r="F64" s="33" t="s">
        <v>31</v>
      </c>
      <c r="G64" s="15" t="s">
        <v>86</v>
      </c>
      <c r="H64" s="34">
        <f>34258500-10758506</f>
        <v>23499994</v>
      </c>
      <c r="I64" s="35">
        <f t="shared" si="0"/>
        <v>23499994</v>
      </c>
      <c r="J64" s="33" t="s">
        <v>36</v>
      </c>
      <c r="K64" s="33" t="s">
        <v>38</v>
      </c>
      <c r="L64" s="36" t="s">
        <v>103</v>
      </c>
    </row>
    <row r="65" spans="1:12" ht="45.75" hidden="1" thickBot="1">
      <c r="A65" s="6" t="s">
        <v>201</v>
      </c>
      <c r="B65" s="37">
        <v>81101500</v>
      </c>
      <c r="C65" s="17" t="s">
        <v>113</v>
      </c>
      <c r="D65" s="32">
        <v>41656</v>
      </c>
      <c r="E65" s="33">
        <v>11.5</v>
      </c>
      <c r="F65" s="33" t="s">
        <v>31</v>
      </c>
      <c r="G65" s="15" t="s">
        <v>85</v>
      </c>
      <c r="H65" s="34">
        <v>57900000</v>
      </c>
      <c r="I65" s="35">
        <f t="shared" si="0"/>
        <v>57900000</v>
      </c>
      <c r="J65" s="33" t="s">
        <v>36</v>
      </c>
      <c r="K65" s="33" t="s">
        <v>38</v>
      </c>
      <c r="L65" s="36" t="s">
        <v>101</v>
      </c>
    </row>
    <row r="66" spans="1:12" ht="64.5" thickBot="1">
      <c r="B66" s="37">
        <v>81101514</v>
      </c>
      <c r="C66" s="17" t="s">
        <v>167</v>
      </c>
      <c r="D66" s="32">
        <v>41749</v>
      </c>
      <c r="E66" s="33">
        <v>4</v>
      </c>
      <c r="F66" s="33" t="s">
        <v>92</v>
      </c>
      <c r="G66" s="15" t="s">
        <v>131</v>
      </c>
      <c r="H66" s="34">
        <v>221050000</v>
      </c>
      <c r="I66" s="35">
        <f t="shared" ref="I66" si="1">+H66</f>
        <v>221050000</v>
      </c>
      <c r="J66" s="33" t="s">
        <v>36</v>
      </c>
      <c r="K66" s="33" t="s">
        <v>38</v>
      </c>
      <c r="L66" s="36" t="s">
        <v>101</v>
      </c>
    </row>
    <row r="67" spans="1:12" ht="102.75" thickBot="1">
      <c r="B67" s="37">
        <v>81101514</v>
      </c>
      <c r="C67" s="17" t="s">
        <v>168</v>
      </c>
      <c r="D67" s="32">
        <v>41749</v>
      </c>
      <c r="E67" s="33">
        <v>4</v>
      </c>
      <c r="F67" s="33" t="s">
        <v>92</v>
      </c>
      <c r="G67" s="15" t="s">
        <v>131</v>
      </c>
      <c r="H67" s="34">
        <v>215145040</v>
      </c>
      <c r="I67" s="35">
        <f t="shared" si="0"/>
        <v>215145040</v>
      </c>
      <c r="J67" s="33" t="s">
        <v>36</v>
      </c>
      <c r="K67" s="33" t="s">
        <v>38</v>
      </c>
      <c r="L67" s="36" t="s">
        <v>101</v>
      </c>
    </row>
    <row r="68" spans="1:12" ht="57" thickBot="1">
      <c r="B68" s="39">
        <v>46182007</v>
      </c>
      <c r="C68" s="15" t="s">
        <v>182</v>
      </c>
      <c r="D68" s="32">
        <v>41821</v>
      </c>
      <c r="E68" s="33">
        <v>4</v>
      </c>
      <c r="F68" s="33" t="s">
        <v>31</v>
      </c>
      <c r="G68" s="15" t="s">
        <v>83</v>
      </c>
      <c r="H68" s="34">
        <v>6592000</v>
      </c>
      <c r="I68" s="35">
        <f t="shared" si="0"/>
        <v>6592000</v>
      </c>
      <c r="J68" s="33" t="s">
        <v>36</v>
      </c>
      <c r="K68" s="33" t="s">
        <v>38</v>
      </c>
      <c r="L68" s="36" t="s">
        <v>133</v>
      </c>
    </row>
    <row r="69" spans="1:12" ht="57" thickBot="1">
      <c r="B69" s="39">
        <v>27121500</v>
      </c>
      <c r="C69" s="15" t="s">
        <v>188</v>
      </c>
      <c r="D69" s="32">
        <v>41822</v>
      </c>
      <c r="E69" s="33">
        <v>4</v>
      </c>
      <c r="F69" s="33" t="s">
        <v>143</v>
      </c>
      <c r="G69" s="15" t="s">
        <v>83</v>
      </c>
      <c r="H69" s="34">
        <v>25000000</v>
      </c>
      <c r="I69" s="35">
        <f t="shared" si="0"/>
        <v>25000000</v>
      </c>
      <c r="J69" s="33" t="s">
        <v>36</v>
      </c>
      <c r="K69" s="33" t="s">
        <v>38</v>
      </c>
      <c r="L69" s="36" t="s">
        <v>133</v>
      </c>
    </row>
    <row r="70" spans="1:12" ht="113.25" thickBot="1">
      <c r="B70" s="40" t="s">
        <v>165</v>
      </c>
      <c r="C70" s="17" t="s">
        <v>56</v>
      </c>
      <c r="D70" s="32">
        <v>41749</v>
      </c>
      <c r="E70" s="33">
        <v>6</v>
      </c>
      <c r="F70" s="33" t="s">
        <v>81</v>
      </c>
      <c r="G70" s="15" t="s">
        <v>132</v>
      </c>
      <c r="H70" s="34">
        <v>90000000</v>
      </c>
      <c r="I70" s="35">
        <f t="shared" si="0"/>
        <v>90000000</v>
      </c>
      <c r="J70" s="33" t="s">
        <v>36</v>
      </c>
      <c r="K70" s="33" t="s">
        <v>38</v>
      </c>
      <c r="L70" s="36" t="s">
        <v>133</v>
      </c>
    </row>
    <row r="71" spans="1:12" ht="45.75" thickBot="1">
      <c r="B71" s="33">
        <v>43222627</v>
      </c>
      <c r="C71" s="17" t="s">
        <v>150</v>
      </c>
      <c r="D71" s="32">
        <v>41730</v>
      </c>
      <c r="E71" s="33">
        <v>3</v>
      </c>
      <c r="F71" s="33" t="s">
        <v>34</v>
      </c>
      <c r="G71" s="41" t="s">
        <v>87</v>
      </c>
      <c r="H71" s="34">
        <v>1100000</v>
      </c>
      <c r="I71" s="42">
        <f>+H71</f>
        <v>1100000</v>
      </c>
      <c r="J71" s="33" t="s">
        <v>36</v>
      </c>
      <c r="K71" s="33" t="s">
        <v>38</v>
      </c>
      <c r="L71" s="36" t="s">
        <v>152</v>
      </c>
    </row>
    <row r="72" spans="1:12" ht="102" thickBot="1">
      <c r="B72" s="40" t="s">
        <v>153</v>
      </c>
      <c r="C72" s="17" t="s">
        <v>57</v>
      </c>
      <c r="D72" s="32">
        <v>41749</v>
      </c>
      <c r="E72" s="33">
        <v>6</v>
      </c>
      <c r="F72" s="33" t="s">
        <v>81</v>
      </c>
      <c r="G72" s="15" t="s">
        <v>132</v>
      </c>
      <c r="H72" s="34">
        <f>+I72</f>
        <v>542982485</v>
      </c>
      <c r="I72" s="42">
        <v>542982485</v>
      </c>
      <c r="J72" s="33" t="s">
        <v>36</v>
      </c>
      <c r="K72" s="33" t="s">
        <v>38</v>
      </c>
      <c r="L72" s="36" t="s">
        <v>124</v>
      </c>
    </row>
    <row r="73" spans="1:12" ht="45.75" thickBot="1">
      <c r="B73" s="33" t="s">
        <v>29</v>
      </c>
      <c r="C73" s="17" t="s">
        <v>58</v>
      </c>
      <c r="D73" s="32">
        <v>41749</v>
      </c>
      <c r="E73" s="33">
        <v>3</v>
      </c>
      <c r="F73" s="33" t="s">
        <v>34</v>
      </c>
      <c r="G73" s="15" t="s">
        <v>85</v>
      </c>
      <c r="H73" s="34">
        <v>15235801</v>
      </c>
      <c r="I73" s="35">
        <f t="shared" si="0"/>
        <v>15235801</v>
      </c>
      <c r="J73" s="33" t="s">
        <v>36</v>
      </c>
      <c r="K73" s="33" t="s">
        <v>38</v>
      </c>
      <c r="L73" s="36" t="s">
        <v>101</v>
      </c>
    </row>
    <row r="74" spans="1:12" ht="90.75" thickBot="1">
      <c r="B74" s="40" t="s">
        <v>30</v>
      </c>
      <c r="C74" s="17" t="s">
        <v>59</v>
      </c>
      <c r="D74" s="32">
        <v>41749</v>
      </c>
      <c r="E74" s="33">
        <v>3</v>
      </c>
      <c r="F74" s="43" t="s">
        <v>143</v>
      </c>
      <c r="G74" s="15" t="s">
        <v>87</v>
      </c>
      <c r="H74" s="34">
        <v>27816312</v>
      </c>
      <c r="I74" s="35">
        <f t="shared" si="0"/>
        <v>27816312</v>
      </c>
      <c r="J74" s="33" t="s">
        <v>36</v>
      </c>
      <c r="K74" s="33" t="s">
        <v>38</v>
      </c>
      <c r="L74" s="36" t="s">
        <v>102</v>
      </c>
    </row>
    <row r="75" spans="1:12" ht="237" thickBot="1">
      <c r="B75" s="40" t="s">
        <v>183</v>
      </c>
      <c r="C75" s="17" t="s">
        <v>60</v>
      </c>
      <c r="D75" s="32">
        <v>41749</v>
      </c>
      <c r="E75" s="33">
        <v>3</v>
      </c>
      <c r="F75" s="33" t="s">
        <v>81</v>
      </c>
      <c r="G75" s="15" t="s">
        <v>131</v>
      </c>
      <c r="H75" s="34">
        <v>66562004</v>
      </c>
      <c r="I75" s="35">
        <f t="shared" si="0"/>
        <v>66562004</v>
      </c>
      <c r="J75" s="33" t="s">
        <v>36</v>
      </c>
      <c r="K75" s="33" t="s">
        <v>38</v>
      </c>
      <c r="L75" s="36" t="s">
        <v>133</v>
      </c>
    </row>
    <row r="76" spans="1:12" ht="45.75" thickBot="1">
      <c r="B76" s="33">
        <v>43191510</v>
      </c>
      <c r="C76" s="17" t="s">
        <v>184</v>
      </c>
      <c r="D76" s="32">
        <v>41749</v>
      </c>
      <c r="E76" s="33">
        <v>4</v>
      </c>
      <c r="F76" s="33" t="s">
        <v>34</v>
      </c>
      <c r="G76" s="15" t="s">
        <v>120</v>
      </c>
      <c r="H76" s="34">
        <v>2348400</v>
      </c>
      <c r="I76" s="35">
        <f t="shared" si="0"/>
        <v>2348400</v>
      </c>
      <c r="J76" s="33" t="s">
        <v>36</v>
      </c>
      <c r="K76" s="33" t="s">
        <v>38</v>
      </c>
      <c r="L76" s="36" t="s">
        <v>102</v>
      </c>
    </row>
    <row r="77" spans="1:12" ht="234" customHeight="1" thickBot="1">
      <c r="B77" s="57" t="s">
        <v>160</v>
      </c>
      <c r="C77" s="58" t="s">
        <v>61</v>
      </c>
      <c r="D77" s="74">
        <v>41749</v>
      </c>
      <c r="E77" s="71">
        <v>3</v>
      </c>
      <c r="F77" s="71" t="s">
        <v>81</v>
      </c>
      <c r="G77" s="71" t="s">
        <v>131</v>
      </c>
      <c r="H77" s="72">
        <v>113129494</v>
      </c>
      <c r="I77" s="70">
        <f t="shared" si="0"/>
        <v>113129494</v>
      </c>
      <c r="J77" s="71" t="s">
        <v>36</v>
      </c>
      <c r="K77" s="71" t="s">
        <v>38</v>
      </c>
      <c r="L77" s="57" t="s">
        <v>101</v>
      </c>
    </row>
    <row r="78" spans="1:12" ht="318" customHeight="1" thickBot="1">
      <c r="B78" s="57"/>
      <c r="C78" s="59"/>
      <c r="D78" s="74"/>
      <c r="E78" s="71"/>
      <c r="F78" s="71"/>
      <c r="G78" s="71"/>
      <c r="H78" s="72"/>
      <c r="I78" s="70"/>
      <c r="J78" s="71"/>
      <c r="K78" s="71"/>
      <c r="L78" s="57"/>
    </row>
    <row r="79" spans="1:12" ht="409.5" customHeight="1" thickBot="1">
      <c r="B79" s="40" t="s">
        <v>161</v>
      </c>
      <c r="C79" s="17" t="s">
        <v>88</v>
      </c>
      <c r="D79" s="32">
        <v>41861</v>
      </c>
      <c r="E79" s="33">
        <v>3</v>
      </c>
      <c r="F79" s="33" t="s">
        <v>81</v>
      </c>
      <c r="G79" s="15" t="s">
        <v>131</v>
      </c>
      <c r="H79" s="34">
        <v>28285000</v>
      </c>
      <c r="I79" s="35">
        <f t="shared" si="0"/>
        <v>28285000</v>
      </c>
      <c r="J79" s="33" t="s">
        <v>36</v>
      </c>
      <c r="K79" s="33" t="s">
        <v>38</v>
      </c>
      <c r="L79" s="36" t="s">
        <v>101</v>
      </c>
    </row>
    <row r="80" spans="1:12" ht="57" thickBot="1">
      <c r="B80" s="40" t="s">
        <v>178</v>
      </c>
      <c r="C80" s="17" t="s">
        <v>89</v>
      </c>
      <c r="D80" s="32">
        <v>41821</v>
      </c>
      <c r="E80" s="33">
        <v>3</v>
      </c>
      <c r="F80" s="33" t="s">
        <v>34</v>
      </c>
      <c r="G80" s="15" t="s">
        <v>132</v>
      </c>
      <c r="H80" s="34">
        <v>16392199</v>
      </c>
      <c r="I80" s="35">
        <f t="shared" si="0"/>
        <v>16392199</v>
      </c>
      <c r="J80" s="33" t="s">
        <v>36</v>
      </c>
      <c r="K80" s="33" t="s">
        <v>38</v>
      </c>
      <c r="L80" s="36" t="s">
        <v>133</v>
      </c>
    </row>
    <row r="81" spans="2:12" ht="57" thickBot="1">
      <c r="B81" s="40">
        <v>47131818</v>
      </c>
      <c r="C81" s="17" t="s">
        <v>198</v>
      </c>
      <c r="D81" s="32">
        <v>41835</v>
      </c>
      <c r="E81" s="33">
        <v>2</v>
      </c>
      <c r="F81" s="33" t="s">
        <v>31</v>
      </c>
      <c r="G81" s="15" t="s">
        <v>196</v>
      </c>
      <c r="H81" s="34">
        <v>4000000</v>
      </c>
      <c r="I81" s="35">
        <f t="shared" si="0"/>
        <v>4000000</v>
      </c>
      <c r="J81" s="33" t="s">
        <v>36</v>
      </c>
      <c r="K81" s="33" t="s">
        <v>38</v>
      </c>
      <c r="L81" s="36" t="s">
        <v>133</v>
      </c>
    </row>
    <row r="82" spans="2:12" ht="147" thickBot="1">
      <c r="B82" s="40" t="s">
        <v>151</v>
      </c>
      <c r="C82" s="17" t="s">
        <v>90</v>
      </c>
      <c r="D82" s="32">
        <v>41760</v>
      </c>
      <c r="E82" s="33">
        <v>3</v>
      </c>
      <c r="F82" s="33" t="s">
        <v>34</v>
      </c>
      <c r="G82" s="15" t="s">
        <v>132</v>
      </c>
      <c r="H82" s="34">
        <v>4471962</v>
      </c>
      <c r="I82" s="35">
        <f t="shared" si="0"/>
        <v>4471962</v>
      </c>
      <c r="J82" s="33" t="s">
        <v>36</v>
      </c>
      <c r="K82" s="33" t="s">
        <v>38</v>
      </c>
      <c r="L82" s="36" t="s">
        <v>133</v>
      </c>
    </row>
    <row r="83" spans="2:12" ht="57" thickBot="1">
      <c r="B83" s="40" t="s">
        <v>149</v>
      </c>
      <c r="C83" s="22" t="s">
        <v>62</v>
      </c>
      <c r="D83" s="32">
        <v>41852</v>
      </c>
      <c r="E83" s="33">
        <v>5</v>
      </c>
      <c r="F83" s="33" t="s">
        <v>31</v>
      </c>
      <c r="G83" s="15" t="s">
        <v>132</v>
      </c>
      <c r="H83" s="34">
        <v>65959655</v>
      </c>
      <c r="I83" s="34">
        <f t="shared" si="0"/>
        <v>65959655</v>
      </c>
      <c r="J83" s="33" t="s">
        <v>36</v>
      </c>
      <c r="K83" s="33" t="s">
        <v>38</v>
      </c>
      <c r="L83" s="36" t="s">
        <v>133</v>
      </c>
    </row>
    <row r="84" spans="2:12" ht="45.75" thickBot="1">
      <c r="B84" s="40" t="s">
        <v>148</v>
      </c>
      <c r="C84" s="17" t="s">
        <v>63</v>
      </c>
      <c r="D84" s="32">
        <v>41791</v>
      </c>
      <c r="E84" s="33">
        <v>5</v>
      </c>
      <c r="F84" s="33" t="s">
        <v>81</v>
      </c>
      <c r="G84" s="15" t="s">
        <v>132</v>
      </c>
      <c r="H84" s="34">
        <v>93745980</v>
      </c>
      <c r="I84" s="35">
        <f t="shared" si="0"/>
        <v>93745980</v>
      </c>
      <c r="J84" s="33" t="s">
        <v>36</v>
      </c>
      <c r="K84" s="33" t="s">
        <v>38</v>
      </c>
      <c r="L84" s="36" t="s">
        <v>101</v>
      </c>
    </row>
    <row r="85" spans="2:12" ht="45.75" thickBot="1">
      <c r="B85" s="33">
        <v>56101510</v>
      </c>
      <c r="C85" s="15" t="s">
        <v>64</v>
      </c>
      <c r="D85" s="32">
        <v>41753</v>
      </c>
      <c r="E85" s="33">
        <v>1.5</v>
      </c>
      <c r="F85" s="19" t="s">
        <v>81</v>
      </c>
      <c r="G85" s="15" t="s">
        <v>33</v>
      </c>
      <c r="H85" s="47">
        <v>91078639</v>
      </c>
      <c r="I85" s="35">
        <f t="shared" si="0"/>
        <v>91078639</v>
      </c>
      <c r="J85" s="33" t="s">
        <v>36</v>
      </c>
      <c r="K85" s="33" t="s">
        <v>38</v>
      </c>
      <c r="L85" s="36" t="s">
        <v>101</v>
      </c>
    </row>
    <row r="86" spans="2:12" ht="45.75" thickBot="1">
      <c r="B86" s="33">
        <v>72103302</v>
      </c>
      <c r="C86" s="31" t="s">
        <v>172</v>
      </c>
      <c r="D86" s="32">
        <v>41747</v>
      </c>
      <c r="E86" s="33">
        <v>1</v>
      </c>
      <c r="F86" s="19" t="s">
        <v>79</v>
      </c>
      <c r="G86" s="15" t="s">
        <v>33</v>
      </c>
      <c r="H86" s="34">
        <v>10000000</v>
      </c>
      <c r="I86" s="35">
        <f t="shared" si="0"/>
        <v>10000000</v>
      </c>
      <c r="J86" s="33" t="s">
        <v>36</v>
      </c>
      <c r="K86" s="33" t="s">
        <v>38</v>
      </c>
      <c r="L86" s="36" t="s">
        <v>101</v>
      </c>
    </row>
    <row r="87" spans="2:12" ht="45.75" thickBot="1">
      <c r="B87" s="33">
        <v>72121400</v>
      </c>
      <c r="C87" s="31" t="s">
        <v>200</v>
      </c>
      <c r="D87" s="32">
        <v>41838</v>
      </c>
      <c r="E87" s="33">
        <v>1</v>
      </c>
      <c r="F87" s="19" t="s">
        <v>31</v>
      </c>
      <c r="G87" s="15" t="s">
        <v>33</v>
      </c>
      <c r="H87" s="48">
        <v>61916077</v>
      </c>
      <c r="I87" s="35">
        <f t="shared" si="0"/>
        <v>61916077</v>
      </c>
      <c r="J87" s="33" t="s">
        <v>36</v>
      </c>
      <c r="K87" s="33" t="s">
        <v>38</v>
      </c>
      <c r="L87" s="36" t="s">
        <v>101</v>
      </c>
    </row>
    <row r="88" spans="2:12" ht="51.75" thickBot="1">
      <c r="B88" s="33">
        <v>72121400</v>
      </c>
      <c r="C88" s="18" t="s">
        <v>187</v>
      </c>
      <c r="D88" s="32">
        <v>41784</v>
      </c>
      <c r="E88" s="33">
        <v>1</v>
      </c>
      <c r="F88" s="19" t="s">
        <v>135</v>
      </c>
      <c r="G88" s="15" t="s">
        <v>85</v>
      </c>
      <c r="H88" s="34">
        <v>8260000</v>
      </c>
      <c r="I88" s="35">
        <f t="shared" ref="I88:I129" si="2">+H88</f>
        <v>8260000</v>
      </c>
      <c r="J88" s="33" t="s">
        <v>36</v>
      </c>
      <c r="K88" s="33" t="s">
        <v>38</v>
      </c>
      <c r="L88" s="36" t="s">
        <v>101</v>
      </c>
    </row>
    <row r="89" spans="2:12" ht="45.75" thickBot="1">
      <c r="B89" s="33">
        <v>72151514</v>
      </c>
      <c r="C89" s="18" t="s">
        <v>137</v>
      </c>
      <c r="D89" s="32">
        <v>41747</v>
      </c>
      <c r="E89" s="33">
        <v>8</v>
      </c>
      <c r="F89" s="19" t="s">
        <v>34</v>
      </c>
      <c r="G89" s="15" t="s">
        <v>85</v>
      </c>
      <c r="H89" s="34">
        <v>9996000</v>
      </c>
      <c r="I89" s="35">
        <f t="shared" si="2"/>
        <v>9996000</v>
      </c>
      <c r="J89" s="33" t="s">
        <v>36</v>
      </c>
      <c r="K89" s="33" t="s">
        <v>38</v>
      </c>
      <c r="L89" s="36" t="s">
        <v>101</v>
      </c>
    </row>
    <row r="90" spans="2:12" ht="45.75" thickBot="1">
      <c r="B90" s="33">
        <v>72151514</v>
      </c>
      <c r="C90" s="18" t="s">
        <v>177</v>
      </c>
      <c r="D90" s="32">
        <v>41746</v>
      </c>
      <c r="E90" s="33">
        <v>1</v>
      </c>
      <c r="F90" s="19" t="s">
        <v>135</v>
      </c>
      <c r="G90" s="15" t="s">
        <v>85</v>
      </c>
      <c r="H90" s="34">
        <v>39000000</v>
      </c>
      <c r="I90" s="35">
        <f t="shared" ref="I90" si="3">+H90</f>
        <v>39000000</v>
      </c>
      <c r="J90" s="33" t="s">
        <v>36</v>
      </c>
      <c r="K90" s="33" t="s">
        <v>38</v>
      </c>
      <c r="L90" s="36" t="s">
        <v>101</v>
      </c>
    </row>
    <row r="91" spans="2:12" ht="51.75" thickBot="1">
      <c r="B91" s="33">
        <v>73152108</v>
      </c>
      <c r="C91" s="18" t="s">
        <v>173</v>
      </c>
      <c r="D91" s="32">
        <v>41747</v>
      </c>
      <c r="E91" s="33">
        <v>8</v>
      </c>
      <c r="F91" s="19" t="s">
        <v>34</v>
      </c>
      <c r="G91" s="15" t="s">
        <v>85</v>
      </c>
      <c r="H91" s="34">
        <v>9454240</v>
      </c>
      <c r="I91" s="35">
        <f t="shared" si="2"/>
        <v>9454240</v>
      </c>
      <c r="J91" s="33" t="s">
        <v>36</v>
      </c>
      <c r="K91" s="33" t="s">
        <v>38</v>
      </c>
      <c r="L91" s="36" t="s">
        <v>101</v>
      </c>
    </row>
    <row r="92" spans="2:12" ht="45.75" thickBot="1">
      <c r="B92" s="33">
        <v>73152108</v>
      </c>
      <c r="C92" s="31" t="s">
        <v>138</v>
      </c>
      <c r="D92" s="32">
        <v>41747</v>
      </c>
      <c r="E92" s="33">
        <v>8</v>
      </c>
      <c r="F92" s="19" t="s">
        <v>34</v>
      </c>
      <c r="G92" s="15" t="s">
        <v>85</v>
      </c>
      <c r="H92" s="34">
        <v>17210802</v>
      </c>
      <c r="I92" s="35">
        <f t="shared" si="2"/>
        <v>17210802</v>
      </c>
      <c r="J92" s="33" t="s">
        <v>36</v>
      </c>
      <c r="K92" s="33" t="s">
        <v>38</v>
      </c>
      <c r="L92" s="36" t="s">
        <v>101</v>
      </c>
    </row>
    <row r="93" spans="2:12" ht="45.75" thickBot="1">
      <c r="B93" s="33">
        <v>72154022</v>
      </c>
      <c r="C93" s="31" t="s">
        <v>174</v>
      </c>
      <c r="D93" s="32">
        <v>41747</v>
      </c>
      <c r="E93" s="33">
        <v>8</v>
      </c>
      <c r="F93" s="19" t="s">
        <v>34</v>
      </c>
      <c r="G93" s="15" t="s">
        <v>85</v>
      </c>
      <c r="H93" s="34">
        <v>7238458</v>
      </c>
      <c r="I93" s="35">
        <f t="shared" si="2"/>
        <v>7238458</v>
      </c>
      <c r="J93" s="33" t="s">
        <v>36</v>
      </c>
      <c r="K93" s="33" t="s">
        <v>38</v>
      </c>
      <c r="L93" s="36" t="s">
        <v>101</v>
      </c>
    </row>
    <row r="94" spans="2:12" ht="51.75" thickBot="1">
      <c r="B94" s="33">
        <v>72101506</v>
      </c>
      <c r="C94" s="18" t="s">
        <v>139</v>
      </c>
      <c r="D94" s="32">
        <v>41663</v>
      </c>
      <c r="E94" s="33">
        <v>10</v>
      </c>
      <c r="F94" s="19" t="s">
        <v>31</v>
      </c>
      <c r="G94" s="15" t="s">
        <v>85</v>
      </c>
      <c r="H94" s="34">
        <v>26942798</v>
      </c>
      <c r="I94" s="35">
        <f t="shared" si="2"/>
        <v>26942798</v>
      </c>
      <c r="J94" s="33" t="s">
        <v>36</v>
      </c>
      <c r="K94" s="33" t="s">
        <v>38</v>
      </c>
      <c r="L94" s="36" t="s">
        <v>101</v>
      </c>
    </row>
    <row r="95" spans="2:12" ht="51.75" thickBot="1">
      <c r="B95" s="33">
        <v>92121702</v>
      </c>
      <c r="C95" s="18" t="s">
        <v>65</v>
      </c>
      <c r="D95" s="32">
        <v>41747</v>
      </c>
      <c r="E95" s="33">
        <v>8</v>
      </c>
      <c r="F95" s="19" t="s">
        <v>34</v>
      </c>
      <c r="G95" s="15" t="s">
        <v>85</v>
      </c>
      <c r="H95" s="34">
        <v>15361476</v>
      </c>
      <c r="I95" s="35">
        <f t="shared" si="2"/>
        <v>15361476</v>
      </c>
      <c r="J95" s="33" t="s">
        <v>36</v>
      </c>
      <c r="K95" s="33" t="s">
        <v>38</v>
      </c>
      <c r="L95" s="36" t="s">
        <v>101</v>
      </c>
    </row>
    <row r="96" spans="2:12" ht="51.75" thickBot="1">
      <c r="B96" s="33">
        <v>92121702</v>
      </c>
      <c r="C96" s="18" t="s">
        <v>140</v>
      </c>
      <c r="D96" s="32">
        <v>41654</v>
      </c>
      <c r="E96" s="33">
        <v>10</v>
      </c>
      <c r="F96" s="19" t="s">
        <v>34</v>
      </c>
      <c r="G96" s="15" t="s">
        <v>85</v>
      </c>
      <c r="H96" s="34">
        <v>16250000</v>
      </c>
      <c r="I96" s="35">
        <f t="shared" si="2"/>
        <v>16250000</v>
      </c>
      <c r="J96" s="33" t="s">
        <v>36</v>
      </c>
      <c r="K96" s="33" t="s">
        <v>38</v>
      </c>
      <c r="L96" s="36" t="s">
        <v>101</v>
      </c>
    </row>
    <row r="97" spans="2:12" ht="45.75" thickBot="1">
      <c r="B97" s="33">
        <v>81101706</v>
      </c>
      <c r="C97" s="18" t="s">
        <v>175</v>
      </c>
      <c r="D97" s="32">
        <v>41747</v>
      </c>
      <c r="E97" s="33">
        <v>8</v>
      </c>
      <c r="F97" s="19" t="s">
        <v>34</v>
      </c>
      <c r="G97" s="15" t="s">
        <v>85</v>
      </c>
      <c r="H97" s="34">
        <v>15000000</v>
      </c>
      <c r="I97" s="35">
        <f t="shared" si="2"/>
        <v>15000000</v>
      </c>
      <c r="J97" s="33" t="s">
        <v>36</v>
      </c>
      <c r="K97" s="33" t="s">
        <v>38</v>
      </c>
      <c r="L97" s="36" t="s">
        <v>101</v>
      </c>
    </row>
    <row r="98" spans="2:12" ht="45.75" thickBot="1">
      <c r="B98" s="33">
        <v>81112306</v>
      </c>
      <c r="C98" s="18" t="s">
        <v>199</v>
      </c>
      <c r="D98" s="32">
        <v>41861</v>
      </c>
      <c r="E98" s="33">
        <v>2</v>
      </c>
      <c r="F98" s="19" t="s">
        <v>185</v>
      </c>
      <c r="G98" s="15" t="s">
        <v>85</v>
      </c>
      <c r="H98" s="34">
        <v>12000000</v>
      </c>
      <c r="I98" s="35">
        <f t="shared" si="2"/>
        <v>12000000</v>
      </c>
      <c r="J98" s="33" t="s">
        <v>36</v>
      </c>
      <c r="K98" s="33" t="s">
        <v>38</v>
      </c>
      <c r="L98" s="36" t="s">
        <v>124</v>
      </c>
    </row>
    <row r="99" spans="2:12" ht="45.75" thickBot="1">
      <c r="B99" s="33">
        <v>72121008</v>
      </c>
      <c r="C99" s="18" t="s">
        <v>141</v>
      </c>
      <c r="D99" s="32">
        <v>41801</v>
      </c>
      <c r="E99" s="33">
        <v>2</v>
      </c>
      <c r="F99" s="19" t="s">
        <v>32</v>
      </c>
      <c r="G99" s="15" t="s">
        <v>85</v>
      </c>
      <c r="H99" s="34">
        <v>285802488</v>
      </c>
      <c r="I99" s="35">
        <f t="shared" si="2"/>
        <v>285802488</v>
      </c>
      <c r="J99" s="33" t="s">
        <v>36</v>
      </c>
      <c r="K99" s="33" t="s">
        <v>38</v>
      </c>
      <c r="L99" s="36" t="s">
        <v>101</v>
      </c>
    </row>
    <row r="100" spans="2:12" ht="45.75" thickBot="1">
      <c r="B100" s="33">
        <v>72121008</v>
      </c>
      <c r="C100" s="18" t="s">
        <v>166</v>
      </c>
      <c r="D100" s="32">
        <v>41740</v>
      </c>
      <c r="E100" s="33">
        <v>2</v>
      </c>
      <c r="F100" s="19" t="s">
        <v>142</v>
      </c>
      <c r="G100" s="15" t="s">
        <v>85</v>
      </c>
      <c r="H100" s="34">
        <v>21204000</v>
      </c>
      <c r="I100" s="35">
        <f t="shared" si="2"/>
        <v>21204000</v>
      </c>
      <c r="J100" s="33" t="s">
        <v>36</v>
      </c>
      <c r="K100" s="33" t="s">
        <v>38</v>
      </c>
      <c r="L100" s="36" t="s">
        <v>101</v>
      </c>
    </row>
    <row r="101" spans="2:12" ht="45.75" thickBot="1">
      <c r="B101" s="33">
        <v>73152108</v>
      </c>
      <c r="C101" s="18" t="s">
        <v>176</v>
      </c>
      <c r="D101" s="32">
        <v>41753</v>
      </c>
      <c r="E101" s="33">
        <v>1</v>
      </c>
      <c r="F101" s="19" t="s">
        <v>143</v>
      </c>
      <c r="G101" s="15" t="s">
        <v>85</v>
      </c>
      <c r="H101" s="34">
        <f>25000000-19752488+4856000</f>
        <v>10103512</v>
      </c>
      <c r="I101" s="35">
        <f t="shared" si="2"/>
        <v>10103512</v>
      </c>
      <c r="J101" s="33" t="s">
        <v>36</v>
      </c>
      <c r="K101" s="33" t="s">
        <v>38</v>
      </c>
      <c r="L101" s="36" t="s">
        <v>101</v>
      </c>
    </row>
    <row r="102" spans="2:12" ht="45.75" thickBot="1">
      <c r="B102" s="33">
        <v>81112205</v>
      </c>
      <c r="C102" s="18" t="s">
        <v>144</v>
      </c>
      <c r="D102" s="32">
        <v>41663</v>
      </c>
      <c r="E102" s="33">
        <v>11</v>
      </c>
      <c r="F102" s="19" t="s">
        <v>31</v>
      </c>
      <c r="G102" s="15" t="s">
        <v>85</v>
      </c>
      <c r="H102" s="34">
        <v>222259022</v>
      </c>
      <c r="I102" s="35">
        <f t="shared" si="2"/>
        <v>222259022</v>
      </c>
      <c r="J102" s="33" t="s">
        <v>36</v>
      </c>
      <c r="K102" s="33" t="s">
        <v>38</v>
      </c>
      <c r="L102" s="36" t="s">
        <v>124</v>
      </c>
    </row>
    <row r="103" spans="2:12" ht="45.75" thickBot="1">
      <c r="B103" s="33">
        <v>72103302</v>
      </c>
      <c r="C103" s="18" t="s">
        <v>66</v>
      </c>
      <c r="D103" s="32">
        <v>41749</v>
      </c>
      <c r="E103" s="33">
        <v>2</v>
      </c>
      <c r="F103" s="19" t="s">
        <v>135</v>
      </c>
      <c r="G103" s="15" t="s">
        <v>132</v>
      </c>
      <c r="H103" s="34">
        <v>22000000</v>
      </c>
      <c r="I103" s="35">
        <f t="shared" si="2"/>
        <v>22000000</v>
      </c>
      <c r="J103" s="33" t="s">
        <v>36</v>
      </c>
      <c r="K103" s="33" t="s">
        <v>38</v>
      </c>
      <c r="L103" s="36" t="s">
        <v>124</v>
      </c>
    </row>
    <row r="104" spans="2:12" ht="45.75" thickBot="1">
      <c r="B104" s="33">
        <v>81112204</v>
      </c>
      <c r="C104" s="17" t="s">
        <v>67</v>
      </c>
      <c r="D104" s="32">
        <v>41661</v>
      </c>
      <c r="E104" s="33">
        <v>11</v>
      </c>
      <c r="F104" s="19" t="s">
        <v>31</v>
      </c>
      <c r="G104" s="15" t="s">
        <v>87</v>
      </c>
      <c r="H104" s="34">
        <v>45000000</v>
      </c>
      <c r="I104" s="35">
        <f t="shared" si="2"/>
        <v>45000000</v>
      </c>
      <c r="J104" s="33" t="s">
        <v>36</v>
      </c>
      <c r="K104" s="33" t="s">
        <v>38</v>
      </c>
      <c r="L104" s="36" t="s">
        <v>101</v>
      </c>
    </row>
    <row r="105" spans="2:12" ht="45.75" thickBot="1">
      <c r="B105" s="33">
        <v>81112204</v>
      </c>
      <c r="C105" s="17" t="s">
        <v>68</v>
      </c>
      <c r="D105" s="32">
        <v>41661</v>
      </c>
      <c r="E105" s="33">
        <v>11</v>
      </c>
      <c r="F105" s="19" t="s">
        <v>31</v>
      </c>
      <c r="G105" s="15" t="s">
        <v>87</v>
      </c>
      <c r="H105" s="34">
        <v>10000000</v>
      </c>
      <c r="I105" s="35">
        <f t="shared" si="2"/>
        <v>10000000</v>
      </c>
      <c r="J105" s="33" t="s">
        <v>36</v>
      </c>
      <c r="K105" s="33" t="s">
        <v>38</v>
      </c>
      <c r="L105" s="36" t="s">
        <v>124</v>
      </c>
    </row>
    <row r="106" spans="2:12" ht="64.5" thickBot="1">
      <c r="B106" s="33">
        <v>81112205</v>
      </c>
      <c r="C106" s="20" t="s">
        <v>145</v>
      </c>
      <c r="D106" s="32">
        <v>41661</v>
      </c>
      <c r="E106" s="33">
        <v>8</v>
      </c>
      <c r="F106" s="19" t="s">
        <v>31</v>
      </c>
      <c r="G106" s="15" t="s">
        <v>85</v>
      </c>
      <c r="H106" s="35">
        <v>436747036</v>
      </c>
      <c r="I106" s="35">
        <f t="shared" si="2"/>
        <v>436747036</v>
      </c>
      <c r="J106" s="33" t="s">
        <v>36</v>
      </c>
      <c r="K106" s="33" t="s">
        <v>38</v>
      </c>
      <c r="L106" s="36" t="s">
        <v>100</v>
      </c>
    </row>
    <row r="107" spans="2:12" ht="64.5" thickBot="1">
      <c r="B107" s="33">
        <v>81101700</v>
      </c>
      <c r="C107" s="20" t="s">
        <v>157</v>
      </c>
      <c r="D107" s="32">
        <v>41840</v>
      </c>
      <c r="E107" s="33">
        <v>6</v>
      </c>
      <c r="F107" s="33" t="s">
        <v>31</v>
      </c>
      <c r="G107" s="15" t="s">
        <v>83</v>
      </c>
      <c r="H107" s="35">
        <v>23458845</v>
      </c>
      <c r="I107" s="35">
        <f t="shared" si="2"/>
        <v>23458845</v>
      </c>
      <c r="J107" s="33" t="s">
        <v>36</v>
      </c>
      <c r="K107" s="33" t="s">
        <v>38</v>
      </c>
      <c r="L107" s="36" t="s">
        <v>118</v>
      </c>
    </row>
    <row r="108" spans="2:12" ht="51.75" thickBot="1">
      <c r="B108" s="33">
        <v>81101700</v>
      </c>
      <c r="C108" s="20" t="s">
        <v>158</v>
      </c>
      <c r="D108" s="32">
        <v>41840</v>
      </c>
      <c r="E108" s="33">
        <v>6</v>
      </c>
      <c r="F108" s="33" t="s">
        <v>31</v>
      </c>
      <c r="G108" s="15" t="s">
        <v>83</v>
      </c>
      <c r="H108" s="34">
        <v>181745124</v>
      </c>
      <c r="I108" s="35">
        <f t="shared" si="2"/>
        <v>181745124</v>
      </c>
      <c r="J108" s="33" t="s">
        <v>36</v>
      </c>
      <c r="K108" s="33" t="s">
        <v>38</v>
      </c>
      <c r="L108" s="36" t="s">
        <v>118</v>
      </c>
    </row>
    <row r="109" spans="2:12" ht="64.5" thickBot="1">
      <c r="B109" s="33">
        <v>81101700</v>
      </c>
      <c r="C109" s="20" t="s">
        <v>159</v>
      </c>
      <c r="D109" s="32">
        <v>41749</v>
      </c>
      <c r="E109" s="33">
        <v>6</v>
      </c>
      <c r="F109" s="33" t="s">
        <v>80</v>
      </c>
      <c r="G109" s="15" t="s">
        <v>83</v>
      </c>
      <c r="H109" s="34">
        <v>40821850</v>
      </c>
      <c r="I109" s="35">
        <f t="shared" si="2"/>
        <v>40821850</v>
      </c>
      <c r="J109" s="33" t="s">
        <v>36</v>
      </c>
      <c r="K109" s="33" t="s">
        <v>38</v>
      </c>
      <c r="L109" s="36" t="s">
        <v>118</v>
      </c>
    </row>
    <row r="110" spans="2:12" ht="45.75" thickBot="1">
      <c r="B110" s="33">
        <v>45121810</v>
      </c>
      <c r="C110" s="44" t="s">
        <v>189</v>
      </c>
      <c r="D110" s="32">
        <v>41839</v>
      </c>
      <c r="E110" s="33">
        <v>2</v>
      </c>
      <c r="F110" s="33" t="s">
        <v>185</v>
      </c>
      <c r="G110" s="15" t="s">
        <v>132</v>
      </c>
      <c r="H110" s="34">
        <v>81208443</v>
      </c>
      <c r="I110" s="35">
        <f t="shared" si="2"/>
        <v>81208443</v>
      </c>
      <c r="J110" s="33" t="s">
        <v>36</v>
      </c>
      <c r="K110" s="33" t="s">
        <v>38</v>
      </c>
      <c r="L110" s="36" t="s">
        <v>118</v>
      </c>
    </row>
    <row r="111" spans="2:12" ht="45.75" thickBot="1">
      <c r="B111" s="33">
        <v>78181507</v>
      </c>
      <c r="C111" s="18" t="s">
        <v>162</v>
      </c>
      <c r="D111" s="32">
        <v>41771</v>
      </c>
      <c r="E111" s="33">
        <v>4</v>
      </c>
      <c r="F111" s="33" t="s">
        <v>34</v>
      </c>
      <c r="G111" s="15" t="s">
        <v>83</v>
      </c>
      <c r="H111" s="34">
        <v>17124856</v>
      </c>
      <c r="I111" s="35">
        <f t="shared" si="2"/>
        <v>17124856</v>
      </c>
      <c r="J111" s="33" t="s">
        <v>36</v>
      </c>
      <c r="K111" s="33" t="s">
        <v>38</v>
      </c>
      <c r="L111" s="36" t="s">
        <v>101</v>
      </c>
    </row>
    <row r="112" spans="2:12" ht="45.75" thickBot="1">
      <c r="B112" s="33">
        <v>76111501</v>
      </c>
      <c r="C112" s="18" t="s">
        <v>69</v>
      </c>
      <c r="D112" s="32">
        <v>41944</v>
      </c>
      <c r="E112" s="33">
        <v>5</v>
      </c>
      <c r="F112" s="33" t="s">
        <v>32</v>
      </c>
      <c r="G112" s="15" t="s">
        <v>84</v>
      </c>
      <c r="H112" s="34">
        <f>369286443-176986074-85811056</f>
        <v>106489313</v>
      </c>
      <c r="I112" s="35">
        <f t="shared" si="2"/>
        <v>106489313</v>
      </c>
      <c r="J112" s="33" t="s">
        <v>37</v>
      </c>
      <c r="K112" s="33" t="s">
        <v>39</v>
      </c>
      <c r="L112" s="36" t="s">
        <v>101</v>
      </c>
    </row>
    <row r="113" spans="2:12" ht="45.75" thickBot="1">
      <c r="B113" s="45">
        <v>76111501</v>
      </c>
      <c r="C113" s="18" t="s">
        <v>69</v>
      </c>
      <c r="D113" s="46">
        <v>41883</v>
      </c>
      <c r="E113" s="45">
        <v>2</v>
      </c>
      <c r="F113" s="45" t="s">
        <v>80</v>
      </c>
      <c r="G113" s="15" t="s">
        <v>84</v>
      </c>
      <c r="H113" s="34">
        <v>85811056</v>
      </c>
      <c r="I113" s="35">
        <f t="shared" ref="I113" si="4">+H113</f>
        <v>85811056</v>
      </c>
      <c r="J113" s="45" t="s">
        <v>36</v>
      </c>
      <c r="K113" s="45" t="s">
        <v>38</v>
      </c>
      <c r="L113" s="36" t="s">
        <v>101</v>
      </c>
    </row>
    <row r="114" spans="2:12" ht="45.75" thickBot="1">
      <c r="B114" s="33">
        <v>92121504</v>
      </c>
      <c r="C114" s="18" t="s">
        <v>70</v>
      </c>
      <c r="D114" s="32">
        <v>41883</v>
      </c>
      <c r="E114" s="33">
        <v>5</v>
      </c>
      <c r="F114" s="33" t="s">
        <v>32</v>
      </c>
      <c r="G114" s="15" t="s">
        <v>84</v>
      </c>
      <c r="H114" s="34">
        <f>633971367-363583834</f>
        <v>270387533</v>
      </c>
      <c r="I114" s="35">
        <f t="shared" si="2"/>
        <v>270387533</v>
      </c>
      <c r="J114" s="33" t="s">
        <v>37</v>
      </c>
      <c r="K114" s="33" t="s">
        <v>39</v>
      </c>
      <c r="L114" s="36" t="s">
        <v>101</v>
      </c>
    </row>
    <row r="115" spans="2:12" ht="57" thickBot="1">
      <c r="B115" s="33">
        <v>78102203</v>
      </c>
      <c r="C115" s="18" t="s">
        <v>71</v>
      </c>
      <c r="D115" s="32">
        <v>41883</v>
      </c>
      <c r="E115" s="33">
        <v>5</v>
      </c>
      <c r="F115" s="33" t="s">
        <v>82</v>
      </c>
      <c r="G115" s="15" t="s">
        <v>87</v>
      </c>
      <c r="H115" s="34">
        <f>71568000-41748000+13000000</f>
        <v>42820000</v>
      </c>
      <c r="I115" s="35">
        <f t="shared" si="2"/>
        <v>42820000</v>
      </c>
      <c r="J115" s="33" t="s">
        <v>37</v>
      </c>
      <c r="K115" s="33" t="s">
        <v>39</v>
      </c>
      <c r="L115" s="36" t="s">
        <v>100</v>
      </c>
    </row>
    <row r="116" spans="2:12" ht="45.75" thickBot="1">
      <c r="B116" s="33">
        <v>81112007</v>
      </c>
      <c r="C116" s="18" t="s">
        <v>146</v>
      </c>
      <c r="D116" s="32">
        <v>41883</v>
      </c>
      <c r="E116" s="33">
        <v>5</v>
      </c>
      <c r="F116" s="33" t="s">
        <v>80</v>
      </c>
      <c r="G116" s="15" t="s">
        <v>84</v>
      </c>
      <c r="H116" s="34">
        <v>45000000</v>
      </c>
      <c r="I116" s="35">
        <f t="shared" si="2"/>
        <v>45000000</v>
      </c>
      <c r="J116" s="33" t="s">
        <v>37</v>
      </c>
      <c r="K116" s="33" t="s">
        <v>39</v>
      </c>
      <c r="L116" s="36" t="s">
        <v>124</v>
      </c>
    </row>
    <row r="117" spans="2:12" ht="51.75" thickBot="1">
      <c r="B117" s="33">
        <v>82121506</v>
      </c>
      <c r="C117" s="15" t="s">
        <v>72</v>
      </c>
      <c r="D117" s="32">
        <v>41662</v>
      </c>
      <c r="E117" s="33">
        <v>10</v>
      </c>
      <c r="F117" s="33" t="s">
        <v>31</v>
      </c>
      <c r="G117" s="15" t="s">
        <v>84</v>
      </c>
      <c r="H117" s="34">
        <v>120000000</v>
      </c>
      <c r="I117" s="35">
        <f t="shared" si="2"/>
        <v>120000000</v>
      </c>
      <c r="J117" s="33" t="s">
        <v>36</v>
      </c>
      <c r="K117" s="33" t="s">
        <v>38</v>
      </c>
      <c r="L117" s="36" t="s">
        <v>118</v>
      </c>
    </row>
    <row r="118" spans="2:12" ht="45.75" thickBot="1">
      <c r="B118" s="33">
        <v>82101508</v>
      </c>
      <c r="C118" s="18" t="s">
        <v>73</v>
      </c>
      <c r="D118" s="32">
        <v>41852</v>
      </c>
      <c r="E118" s="33">
        <v>1</v>
      </c>
      <c r="F118" s="33" t="s">
        <v>31</v>
      </c>
      <c r="G118" s="15" t="s">
        <v>87</v>
      </c>
      <c r="H118" s="34">
        <v>7410000</v>
      </c>
      <c r="I118" s="35">
        <f>+H118</f>
        <v>7410000</v>
      </c>
      <c r="J118" s="33" t="s">
        <v>36</v>
      </c>
      <c r="K118" s="33" t="s">
        <v>38</v>
      </c>
      <c r="L118" s="36" t="s">
        <v>101</v>
      </c>
    </row>
    <row r="119" spans="2:12" ht="45.75" thickBot="1">
      <c r="B119" s="33">
        <v>84131500</v>
      </c>
      <c r="C119" s="18" t="s">
        <v>74</v>
      </c>
      <c r="D119" s="32">
        <v>41887</v>
      </c>
      <c r="E119" s="33">
        <v>9</v>
      </c>
      <c r="F119" s="33" t="s">
        <v>32</v>
      </c>
      <c r="G119" s="15" t="s">
        <v>87</v>
      </c>
      <c r="H119" s="34">
        <f>271500000-5606137-8414343</f>
        <v>257479520</v>
      </c>
      <c r="I119" s="35">
        <f t="shared" si="2"/>
        <v>257479520</v>
      </c>
      <c r="J119" s="33" t="s">
        <v>37</v>
      </c>
      <c r="K119" s="33" t="s">
        <v>39</v>
      </c>
      <c r="L119" s="36" t="s">
        <v>101</v>
      </c>
    </row>
    <row r="120" spans="2:12" ht="45.75" thickBot="1">
      <c r="B120" s="33">
        <v>80131502</v>
      </c>
      <c r="C120" s="18" t="s">
        <v>75</v>
      </c>
      <c r="D120" s="32">
        <v>41662</v>
      </c>
      <c r="E120" s="33">
        <v>1</v>
      </c>
      <c r="F120" s="33" t="s">
        <v>31</v>
      </c>
      <c r="G120" s="15" t="s">
        <v>83</v>
      </c>
      <c r="H120" s="34">
        <v>14047750</v>
      </c>
      <c r="I120" s="35">
        <f t="shared" si="2"/>
        <v>14047750</v>
      </c>
      <c r="J120" s="33" t="s">
        <v>36</v>
      </c>
      <c r="K120" s="33" t="s">
        <v>38</v>
      </c>
      <c r="L120" s="36" t="s">
        <v>118</v>
      </c>
    </row>
    <row r="121" spans="2:12" ht="51.75" thickBot="1">
      <c r="B121" s="33">
        <v>78110000</v>
      </c>
      <c r="C121" s="18" t="s">
        <v>76</v>
      </c>
      <c r="D121" s="32">
        <v>41656</v>
      </c>
      <c r="E121" s="33">
        <v>11</v>
      </c>
      <c r="F121" s="33" t="s">
        <v>31</v>
      </c>
      <c r="G121" s="15" t="s">
        <v>131</v>
      </c>
      <c r="H121" s="34">
        <v>453328000</v>
      </c>
      <c r="I121" s="35">
        <f t="shared" si="2"/>
        <v>453328000</v>
      </c>
      <c r="J121" s="33" t="s">
        <v>36</v>
      </c>
      <c r="K121" s="33" t="s">
        <v>38</v>
      </c>
      <c r="L121" s="36" t="s">
        <v>99</v>
      </c>
    </row>
    <row r="122" spans="2:12" ht="45.75" thickBot="1">
      <c r="B122" s="33">
        <v>85122201</v>
      </c>
      <c r="C122" s="18" t="s">
        <v>186</v>
      </c>
      <c r="D122" s="32">
        <v>41779</v>
      </c>
      <c r="E122" s="33">
        <v>5</v>
      </c>
      <c r="F122" s="33" t="s">
        <v>185</v>
      </c>
      <c r="G122" s="15" t="s">
        <v>87</v>
      </c>
      <c r="H122" s="34">
        <v>5000000</v>
      </c>
      <c r="I122" s="35">
        <f>+H122</f>
        <v>5000000</v>
      </c>
      <c r="J122" s="33" t="s">
        <v>36</v>
      </c>
      <c r="K122" s="33" t="s">
        <v>38</v>
      </c>
      <c r="L122" s="36" t="s">
        <v>102</v>
      </c>
    </row>
    <row r="123" spans="2:12" ht="45.75" thickBot="1">
      <c r="B123" s="33">
        <v>93141506</v>
      </c>
      <c r="C123" s="18" t="s">
        <v>77</v>
      </c>
      <c r="D123" s="32">
        <v>41791</v>
      </c>
      <c r="E123" s="33">
        <v>6</v>
      </c>
      <c r="F123" s="33" t="s">
        <v>80</v>
      </c>
      <c r="G123" s="15" t="s">
        <v>87</v>
      </c>
      <c r="H123" s="21">
        <v>53000000</v>
      </c>
      <c r="I123" s="35">
        <f>+H123</f>
        <v>53000000</v>
      </c>
      <c r="J123" s="33" t="s">
        <v>36</v>
      </c>
      <c r="K123" s="33" t="s">
        <v>38</v>
      </c>
      <c r="L123" s="36" t="s">
        <v>102</v>
      </c>
    </row>
    <row r="124" spans="2:12" ht="45.75" thickBot="1">
      <c r="B124" s="33">
        <v>86101705</v>
      </c>
      <c r="C124" s="18" t="s">
        <v>78</v>
      </c>
      <c r="D124" s="32">
        <v>41852</v>
      </c>
      <c r="E124" s="33">
        <v>6</v>
      </c>
      <c r="F124" s="33" t="s">
        <v>31</v>
      </c>
      <c r="G124" s="15" t="s">
        <v>87</v>
      </c>
      <c r="H124" s="21">
        <f>16000000+15000000</f>
        <v>31000000</v>
      </c>
      <c r="I124" s="35">
        <f t="shared" si="2"/>
        <v>31000000</v>
      </c>
      <c r="J124" s="33" t="s">
        <v>36</v>
      </c>
      <c r="K124" s="33" t="s">
        <v>38</v>
      </c>
      <c r="L124" s="36" t="s">
        <v>102</v>
      </c>
    </row>
    <row r="125" spans="2:12" ht="45.75" thickBot="1">
      <c r="B125" s="33">
        <v>84131503</v>
      </c>
      <c r="C125" s="18" t="s">
        <v>169</v>
      </c>
      <c r="D125" s="32">
        <v>41708</v>
      </c>
      <c r="E125" s="33">
        <v>1</v>
      </c>
      <c r="F125" s="33" t="s">
        <v>170</v>
      </c>
      <c r="G125" s="15" t="s">
        <v>87</v>
      </c>
      <c r="H125" s="21">
        <v>1500000</v>
      </c>
      <c r="I125" s="35">
        <f t="shared" si="2"/>
        <v>1500000</v>
      </c>
      <c r="J125" s="33" t="s">
        <v>36</v>
      </c>
      <c r="K125" s="33" t="s">
        <v>38</v>
      </c>
      <c r="L125" s="36" t="s">
        <v>101</v>
      </c>
    </row>
    <row r="126" spans="2:12" ht="45.75" thickBot="1">
      <c r="B126" s="33">
        <v>27112916</v>
      </c>
      <c r="C126" s="18" t="s">
        <v>171</v>
      </c>
      <c r="D126" s="32">
        <v>41754</v>
      </c>
      <c r="E126" s="33">
        <v>8</v>
      </c>
      <c r="F126" s="33" t="s">
        <v>170</v>
      </c>
      <c r="G126" s="15" t="s">
        <v>87</v>
      </c>
      <c r="H126" s="21">
        <v>16024000</v>
      </c>
      <c r="I126" s="35">
        <f t="shared" si="2"/>
        <v>16024000</v>
      </c>
      <c r="J126" s="33" t="s">
        <v>36</v>
      </c>
      <c r="K126" s="33" t="s">
        <v>38</v>
      </c>
      <c r="L126" s="36" t="s">
        <v>101</v>
      </c>
    </row>
    <row r="127" spans="2:12" ht="45.75" thickBot="1">
      <c r="B127" s="33">
        <v>91111603</v>
      </c>
      <c r="C127" s="18" t="s">
        <v>93</v>
      </c>
      <c r="D127" s="32">
        <v>41749</v>
      </c>
      <c r="E127" s="33">
        <v>8</v>
      </c>
      <c r="F127" s="33" t="s">
        <v>80</v>
      </c>
      <c r="G127" s="15" t="s">
        <v>87</v>
      </c>
      <c r="H127" s="21">
        <v>55000000</v>
      </c>
      <c r="I127" s="35">
        <f t="shared" si="2"/>
        <v>55000000</v>
      </c>
      <c r="J127" s="33" t="s">
        <v>36</v>
      </c>
      <c r="K127" s="33" t="s">
        <v>38</v>
      </c>
      <c r="L127" s="36" t="s">
        <v>99</v>
      </c>
    </row>
    <row r="128" spans="2:12" ht="46.5" customHeight="1" thickBot="1">
      <c r="B128" s="33">
        <v>90111501</v>
      </c>
      <c r="C128" s="18" t="s">
        <v>94</v>
      </c>
      <c r="D128" s="32">
        <v>41661</v>
      </c>
      <c r="E128" s="33">
        <v>10</v>
      </c>
      <c r="F128" s="33" t="s">
        <v>31</v>
      </c>
      <c r="G128" s="15" t="s">
        <v>87</v>
      </c>
      <c r="H128" s="21">
        <v>83420500</v>
      </c>
      <c r="I128" s="35">
        <f t="shared" si="2"/>
        <v>83420500</v>
      </c>
      <c r="J128" s="33" t="s">
        <v>36</v>
      </c>
      <c r="K128" s="33" t="s">
        <v>38</v>
      </c>
      <c r="L128" s="36" t="s">
        <v>99</v>
      </c>
    </row>
    <row r="129" spans="2:12" ht="45.75" thickBot="1">
      <c r="B129" s="33">
        <v>93141700</v>
      </c>
      <c r="C129" s="15" t="s">
        <v>97</v>
      </c>
      <c r="D129" s="32">
        <v>41852</v>
      </c>
      <c r="E129" s="33">
        <v>2</v>
      </c>
      <c r="F129" s="33" t="s">
        <v>31</v>
      </c>
      <c r="G129" s="15" t="s">
        <v>83</v>
      </c>
      <c r="H129" s="35">
        <v>30000000</v>
      </c>
      <c r="I129" s="35">
        <f t="shared" si="2"/>
        <v>30000000</v>
      </c>
      <c r="J129" s="33" t="s">
        <v>36</v>
      </c>
      <c r="K129" s="33" t="s">
        <v>38</v>
      </c>
      <c r="L129" s="36" t="s">
        <v>118</v>
      </c>
    </row>
    <row r="130" spans="2:12" ht="45.75" thickBot="1">
      <c r="B130" s="49">
        <v>43232311</v>
      </c>
      <c r="C130" s="15" t="s">
        <v>202</v>
      </c>
      <c r="D130" s="50">
        <v>41883</v>
      </c>
      <c r="E130" s="49">
        <v>1</v>
      </c>
      <c r="F130" s="49" t="s">
        <v>31</v>
      </c>
      <c r="G130" s="49" t="s">
        <v>87</v>
      </c>
      <c r="H130" s="35">
        <v>8514896</v>
      </c>
      <c r="I130" s="35">
        <f t="shared" ref="I130" si="5">+H130</f>
        <v>8514896</v>
      </c>
      <c r="J130" s="49" t="s">
        <v>36</v>
      </c>
      <c r="K130" s="49" t="s">
        <v>38</v>
      </c>
      <c r="L130" s="36" t="s">
        <v>124</v>
      </c>
    </row>
    <row r="131" spans="2:12" ht="13.5" thickBot="1">
      <c r="B131" s="51"/>
      <c r="C131" s="15" t="s">
        <v>203</v>
      </c>
      <c r="D131" s="50">
        <v>41883</v>
      </c>
      <c r="E131" s="49">
        <v>1</v>
      </c>
      <c r="F131" s="49" t="s">
        <v>185</v>
      </c>
      <c r="G131" s="49" t="s">
        <v>87</v>
      </c>
      <c r="H131" s="35">
        <v>4000000</v>
      </c>
      <c r="I131" s="35">
        <f t="shared" ref="I131" si="6">+H131</f>
        <v>4000000</v>
      </c>
      <c r="J131" s="49" t="s">
        <v>36</v>
      </c>
      <c r="K131" s="49" t="s">
        <v>38</v>
      </c>
      <c r="L131" s="55"/>
    </row>
    <row r="132" spans="2:12">
      <c r="B132" s="51"/>
      <c r="C132" s="52"/>
      <c r="D132" s="53"/>
      <c r="E132" s="51"/>
      <c r="F132" s="51"/>
      <c r="G132" s="52"/>
      <c r="H132" s="54"/>
      <c r="I132" s="54"/>
      <c r="J132" s="51"/>
      <c r="K132" s="51"/>
      <c r="L132" s="55"/>
    </row>
    <row r="133" spans="2:12"/>
    <row r="134" spans="2:12" ht="17.25" customHeight="1" thickBot="1">
      <c r="B134" s="68" t="s">
        <v>25</v>
      </c>
      <c r="C134" s="68"/>
      <c r="D134" s="5"/>
      <c r="E134" s="9"/>
    </row>
    <row r="135" spans="2:12" ht="25.5">
      <c r="B135" s="11" t="s">
        <v>15</v>
      </c>
      <c r="C135" s="11" t="s">
        <v>26</v>
      </c>
      <c r="D135" s="11" t="s">
        <v>24</v>
      </c>
    </row>
    <row r="136" spans="2:12">
      <c r="B136" s="2"/>
      <c r="C136" s="7"/>
      <c r="D136" s="3"/>
    </row>
    <row r="137" spans="2:12"/>
    <row r="138" spans="2:12" ht="13.5" thickBot="1">
      <c r="B138" s="4" t="s">
        <v>27</v>
      </c>
    </row>
    <row r="139" spans="2:12" ht="37.5" customHeight="1" thickBot="1">
      <c r="B139" s="69" t="s">
        <v>28</v>
      </c>
      <c r="C139" s="69"/>
      <c r="D139" s="69"/>
      <c r="E139" s="69"/>
      <c r="F139" s="69"/>
      <c r="G139" s="69"/>
      <c r="H139" s="69"/>
      <c r="I139" s="69"/>
      <c r="J139" s="69"/>
      <c r="K139" s="69"/>
      <c r="L139" s="69"/>
    </row>
    <row r="140" spans="2:12"/>
    <row r="141" spans="2:12"/>
    <row r="142" spans="2:12"/>
    <row r="143" spans="2:12" hidden="1"/>
    <row r="144" spans="2:12"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row r="65537" hidden="1"/>
    <row r="65538" hidden="1"/>
    <row r="65539" hidden="1"/>
    <row r="65540" hidden="1"/>
    <row r="65541" hidden="1"/>
    <row r="65542" hidden="1"/>
    <row r="65543"/>
    <row r="65544"/>
    <row r="65545"/>
    <row r="65546"/>
    <row r="65547"/>
    <row r="65548"/>
    <row r="65549"/>
    <row r="65550"/>
    <row r="65551"/>
    <row r="65552"/>
    <row r="65553"/>
    <row r="65554"/>
    <row r="65555"/>
    <row r="65556"/>
    <row r="65557"/>
    <row r="65558"/>
    <row r="65559"/>
    <row r="65560"/>
    <row r="65561"/>
  </sheetData>
  <autoFilter ref="A20:M129">
    <filterColumn colId="0">
      <filters blank="1"/>
    </filterColumn>
  </autoFilter>
  <mergeCells count="36">
    <mergeCell ref="B13:D13"/>
    <mergeCell ref="B14:D14"/>
    <mergeCell ref="B15:D15"/>
    <mergeCell ref="B16:D16"/>
    <mergeCell ref="B17:D17"/>
    <mergeCell ref="E14:L14"/>
    <mergeCell ref="E15:L15"/>
    <mergeCell ref="E16:L16"/>
    <mergeCell ref="B134:C134"/>
    <mergeCell ref="B139:L139"/>
    <mergeCell ref="I77:I78"/>
    <mergeCell ref="J77:J78"/>
    <mergeCell ref="K77:K78"/>
    <mergeCell ref="H77:H78"/>
    <mergeCell ref="L77:L78"/>
    <mergeCell ref="E17:L17"/>
    <mergeCell ref="D77:D78"/>
    <mergeCell ref="E77:E78"/>
    <mergeCell ref="F77:F78"/>
    <mergeCell ref="G77:G78"/>
    <mergeCell ref="B11:D11"/>
    <mergeCell ref="B12:D12"/>
    <mergeCell ref="B77:B78"/>
    <mergeCell ref="C77:C78"/>
    <mergeCell ref="B3:L4"/>
    <mergeCell ref="B7:D7"/>
    <mergeCell ref="B8:D8"/>
    <mergeCell ref="B9:D9"/>
    <mergeCell ref="B10:D10"/>
    <mergeCell ref="E7:L7"/>
    <mergeCell ref="E8:L8"/>
    <mergeCell ref="E9:L9"/>
    <mergeCell ref="E10:L10"/>
    <mergeCell ref="E11:L11"/>
    <mergeCell ref="E12:L12"/>
    <mergeCell ref="E13:L13"/>
  </mergeCells>
  <printOptions horizontalCentered="1" verticalCentered="1"/>
  <pageMargins left="0.70866141732283472" right="0.70866141732283472" top="0.74803149606299213" bottom="0.74803149606299213" header="0.31496062992125984" footer="0.31496062992125984"/>
  <pageSetup scale="52" orientation="landscape" r:id="rId1"/>
  <headerFooter>
    <oddHeader>&amp;L&amp;G&amp;C&amp;"Arial,Negrita"&amp;14PLAN ANUAL DE ADQUISICIONES 
ARCHIVO GENERAL DE LA NACIÓN
VIGENCIA 2014&amp;RVersión: 01
09/12/2013
&amp;P de &amp;N</oddHeader>
    <oddFooter xml:space="preserve">&amp;LProceso: Gestión de Compras y Adquisiciones&amp;RCódigo: GCA-F-022  </oddFooter>
  </headerFooter>
  <rowBreaks count="9" manualBreakCount="9">
    <brk id="18" max="16383" man="1"/>
    <brk id="32" max="16383" man="1"/>
    <brk id="44" max="16383" man="1"/>
    <brk id="53" max="16383" man="1"/>
    <brk id="69" max="16383" man="1"/>
    <brk id="76" max="16383" man="1"/>
    <brk id="78" max="16383" man="1"/>
    <brk id="86" max="16383" man="1"/>
    <brk id="110"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
  <sheetViews>
    <sheetView workbookViewId="0">
      <selection activeCell="B4" sqref="B4:J5"/>
    </sheetView>
  </sheetViews>
  <sheetFormatPr baseColWidth="10" defaultRowHeight="15"/>
  <cols>
    <col min="1" max="1" width="2.140625" customWidth="1"/>
    <col min="3" max="3" width="31.140625" customWidth="1"/>
    <col min="7" max="7" width="18" customWidth="1"/>
    <col min="8" max="8" width="16.5703125" customWidth="1"/>
    <col min="9" max="9" width="17.5703125" customWidth="1"/>
    <col min="10" max="10" width="50.42578125" customWidth="1"/>
    <col min="11" max="11" width="42" customWidth="1"/>
  </cols>
  <sheetData>
    <row r="1" spans="2:10" ht="77.25" thickBot="1">
      <c r="B1" s="10" t="s">
        <v>14</v>
      </c>
      <c r="C1" s="11" t="s">
        <v>15</v>
      </c>
      <c r="D1" s="12" t="s">
        <v>16</v>
      </c>
      <c r="E1" s="11" t="s">
        <v>17</v>
      </c>
      <c r="F1" s="12" t="s">
        <v>18</v>
      </c>
      <c r="G1" s="11" t="s">
        <v>19</v>
      </c>
      <c r="H1" s="11" t="s">
        <v>20</v>
      </c>
      <c r="I1" s="11" t="s">
        <v>154</v>
      </c>
      <c r="J1" s="11" t="s">
        <v>24</v>
      </c>
    </row>
    <row r="2" spans="2:10" ht="45.75" thickBot="1">
      <c r="B2" s="23">
        <v>72121008</v>
      </c>
      <c r="C2" s="24" t="s">
        <v>134</v>
      </c>
      <c r="D2" s="25">
        <v>41702</v>
      </c>
      <c r="E2" s="26">
        <v>1</v>
      </c>
      <c r="F2" s="27" t="s">
        <v>135</v>
      </c>
      <c r="G2" s="28" t="s">
        <v>85</v>
      </c>
      <c r="H2" s="29">
        <v>45000000</v>
      </c>
      <c r="I2" s="23" t="s">
        <v>155</v>
      </c>
      <c r="J2" s="16" t="s">
        <v>101</v>
      </c>
    </row>
    <row r="3" spans="2:10" ht="45.75" thickBot="1">
      <c r="B3" s="23">
        <v>72121400</v>
      </c>
      <c r="C3" s="30" t="s">
        <v>136</v>
      </c>
      <c r="D3" s="25">
        <v>41702</v>
      </c>
      <c r="E3" s="26">
        <v>1</v>
      </c>
      <c r="F3" s="27" t="s">
        <v>79</v>
      </c>
      <c r="G3" s="28" t="s">
        <v>85</v>
      </c>
      <c r="H3" s="29">
        <v>5000000</v>
      </c>
      <c r="I3" s="23" t="s">
        <v>155</v>
      </c>
      <c r="J3" s="16" t="s">
        <v>101</v>
      </c>
    </row>
    <row r="4" spans="2:10" ht="182.25" customHeight="1">
      <c r="B4" s="75" t="s">
        <v>156</v>
      </c>
      <c r="C4" s="76"/>
      <c r="D4" s="76"/>
      <c r="E4" s="76"/>
      <c r="F4" s="76"/>
      <c r="G4" s="76"/>
      <c r="H4" s="76"/>
      <c r="I4" s="76"/>
      <c r="J4" s="77"/>
    </row>
    <row r="5" spans="2:10" ht="108" customHeight="1" thickBot="1">
      <c r="B5" s="78"/>
      <c r="C5" s="79"/>
      <c r="D5" s="79"/>
      <c r="E5" s="79"/>
      <c r="F5" s="79"/>
      <c r="G5" s="79"/>
      <c r="H5" s="79"/>
      <c r="I5" s="79"/>
      <c r="J5" s="80"/>
    </row>
  </sheetData>
  <mergeCells count="1">
    <mergeCell ref="B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vt:lpstr>
      <vt:lpstr>OBSERVACIONES </vt:lpstr>
      <vt:lpstr>PAA!Títulos_a_imprimir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RRODRIGUEZ</dc:creator>
  <cp:lastModifiedBy>CAROLINA MEJIA SANTOS</cp:lastModifiedBy>
  <cp:lastPrinted>2014-08-19T21:23:21Z</cp:lastPrinted>
  <dcterms:created xsi:type="dcterms:W3CDTF">2014-01-22T13:49:02Z</dcterms:created>
  <dcterms:modified xsi:type="dcterms:W3CDTF">2017-09-04T16:29:06Z</dcterms:modified>
</cp:coreProperties>
</file>